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T:\Нефтиса\Управление по региональной политике и социальным вопросам\Тендеры\2024\Белкамнефть\260924 КС 3\"/>
    </mc:Choice>
  </mc:AlternateContent>
  <xr:revisionPtr revIDLastSave="0" documentId="13_ncr:1_{0629FB67-9AC1-4462-8D2F-169DB989CF56}" xr6:coauthVersionLast="47" xr6:coauthVersionMax="47" xr10:uidLastSave="{00000000-0000-0000-0000-000000000000}"/>
  <bookViews>
    <workbookView xWindow="-110" yWindow="-110" windowWidth="25820" windowHeight="14020" xr2:uid="{00000000-000D-0000-FFFF-FFFF00000000}"/>
  </bookViews>
  <sheets>
    <sheet name="нгду-2 (2)" sheetId="3" r:id="rId1"/>
    <sheet name="прил.3.3 к ТЗ" sheetId="5" r:id="rId2"/>
    <sheet name="Прил. №3.4 к ТЗ" sheetId="6" r:id="rId3"/>
    <sheet name="Квалиф. требования " sheetId="4" r:id="rId4"/>
  </sheets>
  <definedNames>
    <definedName name="_xlnm.Print_Area" localSheetId="0">'нгду-2 (2)'!$A$1:$D$223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7" i="3" l="1"/>
  <c r="D192" i="3" l="1"/>
  <c r="D180" i="3"/>
  <c r="D168" i="3" l="1"/>
  <c r="D156" i="3"/>
  <c r="D144" i="3" l="1"/>
  <c r="D132" i="3"/>
  <c r="D120" i="3"/>
  <c r="D108" i="3" l="1"/>
  <c r="D96" i="3"/>
  <c r="D84" i="3"/>
  <c r="D65" i="3"/>
  <c r="D52" i="3"/>
  <c r="D31" i="3"/>
</calcChain>
</file>

<file path=xl/sharedStrings.xml><?xml version="1.0" encoding="utf-8"?>
<sst xmlns="http://schemas.openxmlformats.org/spreadsheetml/2006/main" count="480" uniqueCount="269">
  <si>
    <t>Информация о ЗАКАЗЧИКЕ работ и сведения необходимые для подготовки предложений.</t>
  </si>
  <si>
    <t>Наименование</t>
  </si>
  <si>
    <t>Ед. изм.</t>
  </si>
  <si>
    <t>Кол.</t>
  </si>
  <si>
    <t>Стоимость услуги должна включать все затраты «Подрядчика» (накладные, транспортные  и другие расходы, связанные с оказанием данной услуги) и не подлежит корректировке в сторону увеличения.</t>
  </si>
  <si>
    <t>При привлечении к выполнению строительных работ субподрядных организаций, участник тендера должен направить в адрес Заказчика  перечень данных предприятий, письменное  обоснование необходимости их привлечения и полный пакет документов, аналогичный документам, представляемым претендентом на участие в тендере.</t>
  </si>
  <si>
    <t>Привлечение для выполнения работ субподрядных организаций возможно только при условии  получения предварительного письменного согласования  от Заказчика.</t>
  </si>
  <si>
    <t>Подрядчик во всех случаях несет перед Заказчиком полную ответственность за неисполнение или ненадлежащее исполнение обязательств, привлекаемым субподрядчиком как за свои собственные действия.</t>
  </si>
  <si>
    <t>№ п/п</t>
  </si>
  <si>
    <t>1 м2</t>
  </si>
  <si>
    <t xml:space="preserve">                              </t>
  </si>
  <si>
    <t xml:space="preserve">Работы производятся на территории действующей производственной площадки с пропускным режимом. Организация места производства работ, места складирования материалов и оборудования, мест стоянки грузоподъёмного автотранспорта и прочей спец. техники, размещение бытовых помещений согласовать со службами эксплуатации. Для ознакомления с территорией производства работ возможен допуск представителя подрядной организации на объект. </t>
  </si>
  <si>
    <r>
      <t xml:space="preserve">Заказчик – </t>
    </r>
    <r>
      <rPr>
        <sz val="12"/>
        <rFont val="Times New Roman"/>
        <family val="1"/>
        <charset val="204"/>
      </rPr>
      <t>АО «Белкамнефть» им. А.А. Волкова</t>
    </r>
  </si>
  <si>
    <t>Выполнить строительно-монтажные работы в соответствии с нормативными документами, актами, положениями и правилами, действующими на территории РФ и положениями, регламентами и приказами по АО «Белкамнефть» им. А.А. Волкова.</t>
  </si>
  <si>
    <t xml:space="preserve">Техническое задание </t>
  </si>
  <si>
    <t>Точные сроки выполнения работ будут определены пунктом договора.</t>
  </si>
  <si>
    <t>Вывоз донных отложений и нефтешлама из шламонакопителя производится силами Заказчика по отдельному договору специализированными организациями</t>
  </si>
  <si>
    <t>При необходимости подготовки временного шламонакопителя при очистке резервуара от нефтешлама, работы выполнять силами Заказчика (служба эксплуатации).</t>
  </si>
  <si>
    <t xml:space="preserve">Для производства работ на объектах капитального ремонта подрядная организация должна иметь возможность одновременного производства работ не менее чем 3-я производственными бригадами. </t>
  </si>
  <si>
    <t>Проведение огнеопасных работ на объектах системы нефтеподготовки (в т.ч. зачистка, сварочные работы на РВС, трубопроводах, емкостях, земляные работы механизированным способом вблизи действующих коммуникаций) разрешается производить только при наличии соответствующего наряда допуска, в рабочие дни в присутствии ответственного лица от эксплуатирующей организации.</t>
  </si>
  <si>
    <t xml:space="preserve">
Перед началом производства работ на объекте Подрядчику необходимо разработать проект производства работ (ППР) и согласовать данный документ с Заказчиком.
</t>
  </si>
  <si>
    <t>Зачистка емкостного оборудования</t>
  </si>
  <si>
    <t>1 м3 / 1 тн</t>
  </si>
  <si>
    <t>1 м3 /1 тн</t>
  </si>
  <si>
    <t xml:space="preserve">В связи с тем, что капитальный ремонт влечет за собой вскрытие дефектов, требующих выполнения некоторых сопутствующих работ, объемы работ могут быть скорректированы при приемке выполненных работ, в случае увеличения объемов работ  с оформлением акта на дополнительные работы. </t>
  </si>
  <si>
    <t>ТМЦ, поставляемые Заказчиком, передаются Подрядчику по давальческой схеме. Доставка материалов  поставки Заказчика от склада до объекта осуществляется Подрядчиком, кроме материалов (песок, щебень, гравий, бетон). Данные материалы доставляются на объект Заказчиком. 
Подрядчик обязан обеспечить надлежащее хранение давальческих материалов на территории строительной площадки на период строительства, обеспечивающее их пригодность и сохранность,  в т.ч. наличие холодного склада на площадке строительства для хранения негабаритных ТМЦ. Для крупногабаритных ТМЦ хранение организовать согласно требованиям инструкций, сертификатов, паспортов на соответствующий тип ТМЦ.</t>
  </si>
  <si>
    <t xml:space="preserve"> В случае заключения договора подряда на производство строительно-монтажных работ, Подрядчик в течении 10 дней после подписания договора подряда должен предоставить действующий договор энергоснабжения или заключить вновь (при его отсутствии) с энергоснабжающей организацией в течении 30 дней с даты заключения договора подряда. </t>
  </si>
  <si>
    <t>Претендент, направивший заявку на участие в тендере заведомо принимает условия об ответственности контрагента и возможными штрафными санкциями, в соответствие  с приложением 3.1 к Техническому заданию.</t>
  </si>
  <si>
    <t>При проведении работ по зачистке, ремонте, окраске резервуарного парка необходимое условие проведение работ – наличие газоанализатора, для исключения производства работ в газоопасных и взрывоопасных средах.</t>
  </si>
  <si>
    <t>Примечание:  Ремонт и АКП емкостного оборудования будет производиться 
после проведения технического обследования УНИПР.
Выбор подрядчика на ремонт емкостного оборудования будет осуществляться по отдельному тендеру.</t>
  </si>
  <si>
    <t>1 измерение</t>
  </si>
  <si>
    <t>Подготовительные работы, а именно: откачка нефти (нефтепродукта) из резервуара до минимального возможного уровня, установка плоских металлических заглушек на фланцевые соединения трубопроводов ПРП, газоуравнительной системы (ГУС), системы размыва, трубопровода аварийного сброса давления, промышленной канализации, дегазация (вентиляция) РВС (ёмкости) выполняются соответствующим цехом эксплуатации. По результатам подготовки резервуара к зачистным работам эксплуатирующее подразделение оформляет распоряжения о выводе резервуара из работы, представителями УКС и подрядной организации  составляется акт приема-передачи резервуара в ремонт.</t>
  </si>
  <si>
    <t>При проведении работ по зачистке, ремонте, окраске резервуарного парка необходимое условие проведение работ – наличие газоанализатора и периодические замеры газовоздушной среды в резервуаре, для исключения производства работ в газоопасных и взрывоопасных средах.</t>
  </si>
  <si>
    <t>Примечание:
Контроль степени зачистки внутренних поверхностей резервуара выполнить согласно п.8.13 РД 153.39.4-078-01 "Правила технической эксплуатаци резервуаров нефтебаз"  после очистки  0,1 кг/м2 нефтеотложений в наиболее загрязненных местах</t>
  </si>
  <si>
    <t xml:space="preserve">Участие Подрядчика в СРО обязательно. К коммерческому предложению приложить выписку из реестра с официального сайта СРО. </t>
  </si>
  <si>
    <t>1 тн</t>
  </si>
  <si>
    <t xml:space="preserve">1 м2 </t>
  </si>
  <si>
    <t>Наименование работ: Строительно-монтажные работы на объектах АО «Белкамнефть» им. А.А. Волкова, стоимость работ определяется на основании актуальной редакции сборников базовых цен Федеральных единичных расценок, в программе Гранд-смета, с использованием  индексов  ООО "Стройинформресурс" первого месяца каждого квартала (1 кв. - январь; 2 кв. - апрель;  3 кв. - июль;  4 кв. - октябрь).</t>
  </si>
  <si>
    <t>Представителю подрячика необходимо обязательное присутствие на еженедельных производственных совещаниях по приглашению Заказчика</t>
  </si>
  <si>
    <t>При составлении сметной документации руководствоваться актуальной редакцией сборников базовых цен Федеральных единичных расценок, в программе Гранд-смета, с использованием  индексов  ООО "Стройинформресурс" первого месяца каждого квартала (1 кв. - январь; 2 кв. - апрель;  3 кв. - июль;  4 кв. - октябрь).
Количество материалов необходимо учитывать с коэффициентом расхода, согласно сметных норм.</t>
  </si>
  <si>
    <t>Состав строительно-монтажных работ.
Квалификационные требования к Подрядчику</t>
  </si>
  <si>
    <t>БЕ 1000 АО «Белкамнефть» им. А.А. Волкова</t>
  </si>
  <si>
    <t>Квалификационные требования к подрядным организациям при выполнении работ 
на объектах АО "Белкамнефть" им. А.А. Волкова</t>
  </si>
  <si>
    <t>Наименование работ</t>
  </si>
  <si>
    <t>Наименование квалификационной позиции с подтверждающим документом</t>
  </si>
  <si>
    <t>Примечание</t>
  </si>
  <si>
    <t>СМР</t>
  </si>
  <si>
    <t>Свидетельство СРО</t>
  </si>
  <si>
    <t>Квалификационные удостоверения и удостоверения по пожарно-техническому минимуму.</t>
  </si>
  <si>
    <t xml:space="preserve">Правила пожарной безопасности в Российской Федерации (ППБ-01-03), Федерального Закона от 22 июля 2008 г. №123-ФЗ"Технического регламента о требованиях пожарной безопасности" </t>
  </si>
  <si>
    <t>Уровень квалификации подтверждается документом о профессиональном образовании (обучении) и (или) о квалификации. 
Удостоверение о допуске к соответствующим работам на высоте (рекомендуемый образец предусмотрен приложением № 1 к Правилам).</t>
  </si>
  <si>
    <t>Приказ Министерства
труда и социальной защиты
Российской Федерации
от 16 ноября 2020 г. № 782н</t>
  </si>
  <si>
    <t>Производство газоопасных работ  с оформлением нарада-допуска</t>
  </si>
  <si>
    <t>Аттестат на ведение газоспасательных работ в порядке, установленном Положением о проведении аттестации аварийно-спасательных служб</t>
  </si>
  <si>
    <t>Федеральные нормы и правила в области промышленной безопасности "Правила безопасного ведения газоопасных, огневых и ремонтных работ"</t>
  </si>
  <si>
    <t>Стропальщики</t>
  </si>
  <si>
    <t xml:space="preserve">Соответствующее удостоверение об аттестации за подписью председателя квалификационной комиссии. Аттестат на материалы </t>
  </si>
  <si>
    <t>Типовая инструкция для стропальщиков по безопасному производству работ грузоподъемными машинами (РД 10-107-96), с Изменением N 1</t>
  </si>
  <si>
    <t>Огневые работы с оформлением наряда-допуска</t>
  </si>
  <si>
    <t>Производство работ на высоте  с оформлением наряда-допуска</t>
  </si>
  <si>
    <t xml:space="preserve">на участие в тендере                                                                                                                                                   на выполнение работ по ремонту объектов НГДУ-2 
(зачистка емкостного оборудования)                                                                                              </t>
  </si>
  <si>
    <t xml:space="preserve">Вывоз шлама в шламонакопитель на расстояние до 1 км на территории УПН Черновское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t>
  </si>
  <si>
    <t>При составлении сметного расчета учесть коэффицент на стесненность, поскольку работы производятся в зоне производства работ где имеется действующее технологическое оборудование.</t>
  </si>
  <si>
    <t>Необходимо постоянное присутствие ответственного представителя от лица, осущевляющего строительство, на строительной площадке.</t>
  </si>
  <si>
    <t>КАЛЕНДАРНЫЙ ГРАФИК ПРОИЗВОДСТВА РАБОТ</t>
  </si>
  <si>
    <t>Объект:__________________________________________________________________________________________________________________________________________________________________________________________________________</t>
  </si>
  <si>
    <t>Договор: №_______________________ от "_____"________________________20____г.                                                                                              Срок начала работ:____________________________   Срок окончания работ:____________________________</t>
  </si>
  <si>
    <t>№ 
п/п</t>
  </si>
  <si>
    <t xml:space="preserve">Название вида работ </t>
  </si>
  <si>
    <t>Исполнитель</t>
  </si>
  <si>
    <t>Физические объемы</t>
  </si>
  <si>
    <t>Трудозатраты</t>
  </si>
  <si>
    <t>Стоимость работ без НДС</t>
  </si>
  <si>
    <t>Дата начала</t>
  </si>
  <si>
    <t>Дата окончания</t>
  </si>
  <si>
    <t>Продолжительность
 в днях</t>
  </si>
  <si>
    <t>Работы по АС</t>
  </si>
  <si>
    <t>Разработка котлована</t>
  </si>
  <si>
    <t>… м3</t>
  </si>
  <si>
    <t>… чел.ч.</t>
  </si>
  <si>
    <t>….</t>
  </si>
  <si>
    <t>Работы по ЭС</t>
  </si>
  <si>
    <t>Разработка траншеи</t>
  </si>
  <si>
    <t>Сдача Объекта</t>
  </si>
  <si>
    <t xml:space="preserve">Проведение комиссии </t>
  </si>
  <si>
    <t>ГРАФИК ПОТРЕБНОСТИ ЛЮДСКИХ РЕСУРСОВ</t>
  </si>
  <si>
    <t>10 чел.</t>
  </si>
  <si>
    <t xml:space="preserve">9 чел. </t>
  </si>
  <si>
    <t>9 чел.</t>
  </si>
  <si>
    <t xml:space="preserve">8 чел. </t>
  </si>
  <si>
    <t>8 чел.</t>
  </si>
  <si>
    <t xml:space="preserve">4 чел. </t>
  </si>
  <si>
    <t>4 чел.</t>
  </si>
  <si>
    <t>2 чел.</t>
  </si>
  <si>
    <t>МЕСЯЧНОЕ ВЫПОЛНЕНИЕ</t>
  </si>
  <si>
    <t>4 565 120 руб. 00 коп.</t>
  </si>
  <si>
    <t>286 123 руб. 50 коп.</t>
  </si>
  <si>
    <t>ПОТРЕБНОСТЬ В ТЕХНИКЕ</t>
  </si>
  <si>
    <t>Техника</t>
  </si>
  <si>
    <t>Продолжительность в днях</t>
  </si>
  <si>
    <t>Эксковатор</t>
  </si>
  <si>
    <t>Манипулятор</t>
  </si>
  <si>
    <t>Бетоновоз</t>
  </si>
  <si>
    <t xml:space="preserve">5.2 РЕЗЕРВУАР ПЛАСТОВОЙ ВОДЫ  РВС-4000 М3 №3.1., инв. № 122812142000003 УПН Юськи (ДВ  №5.2 (ЗАЧИСТКА) от  "26" марта 2024 г. ) </t>
  </si>
  <si>
    <t>1 резервуар 4000 м3</t>
  </si>
  <si>
    <t>Установка и разборка средств (либо средств оснастки) подмащивания для выполнения работ по очистке внутренней поверхности резервуара. Высота резервуара- 12м, диаметр резервуара - 20,92 м. 
Средства подмащивания (либо средства оснастки) не должны противоречить требованиям по технике безопасности при выполнении работ на высоте (при применении вышкауры в сметах учитывать соответсвующие поправки)</t>
  </si>
  <si>
    <t>Очистка резервуара от донных отложений, нефтешлама с последующим удалением отходов 
V=120*1,2=144тн</t>
  </si>
  <si>
    <t>120 / 144</t>
  </si>
  <si>
    <t xml:space="preserve">Вывоз шлама в шламонакопитель на расстояние до 1 км на территории УПН Юськи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t>
  </si>
  <si>
    <t>Очистка внутренней поверхности скребками (после дегазации - выполняется силами Заказчика) (днище-344 м2, стенки- с 1 по 8 пояс 788 м2, люки и патрубки- 48 м2, кровля- 675 м2)</t>
  </si>
  <si>
    <t>1855</t>
  </si>
  <si>
    <t>0,93</t>
  </si>
  <si>
    <t>Вывоз твердых нефтяных отложений в шламонакопитель  на расстояние до 1 км на территориии УПН Юськи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V=1855*0,5= 927,5кг</t>
  </si>
  <si>
    <r>
      <rPr>
        <u/>
        <sz val="12"/>
        <rFont val="Times New Roman"/>
        <family val="1"/>
        <charset val="204"/>
      </rPr>
      <t xml:space="preserve">Необходимость проведения пескоструйной очистки в соответствии с указанными объемами  определяет УКС, УНИПР после проведения работ по очистке поверхности скребками.
</t>
    </r>
    <r>
      <rPr>
        <sz val="12"/>
        <rFont val="Times New Roman"/>
        <family val="1"/>
        <charset val="204"/>
      </rPr>
      <t xml:space="preserve">
Очистка абразивным порошком сплошных внутренних поверхностей с последующим удалением отходов из сепаратора (расход 28 кг/м2, 1,708 тн)  (днище-344 м2,люки и патрубки- 48 м2, стенки 1 пояса - 98,5 м2)
 V=490,5*0,028=13,734 тн
(Степень очистки поверхности должна быть Sa2,5- 2 в соответсвиии с ИСО 8504-2, ИСО 11124)</t>
    </r>
  </si>
  <si>
    <t>490,5</t>
  </si>
  <si>
    <t>Обеспыливание внутренней поверхности сепаратора (днище-344 м2,люки и патрубки- 48 м2, стенки 1 пояса - 98,5 м2)</t>
  </si>
  <si>
    <t xml:space="preserve">5.4  Отстойник ОГ-180 Р-1,6 D-3200 №4, инв. № 142919686000015 УПН Юськи  (ДВ №5.4 (ЗАЧИСТКА) от  "26" марта 2024 г.) </t>
  </si>
  <si>
    <t>Установка и разборка средств (либо средств оснастки) подмащивания для выполнения работ по очистке внутренней поверхности отстойника. Длина отстойника- 21,0 м, диаметр отстойника - 3,2 м. 
Средства подмащивания (либо средства оснастки) не должны противоречить требованиям по технике безопасности при выполнении работ на высоте</t>
  </si>
  <si>
    <t>1 отстойник 180 м3</t>
  </si>
  <si>
    <t>Очистка отстойника от донных отложений, нефтешлама с последующим удалением отходов 
V=50*1,2=60тн</t>
  </si>
  <si>
    <t>50 / 60</t>
  </si>
  <si>
    <t>Очистка внутренней поверхности скребками (после дегазации - выполняется силами Заказчика) (стенки - 243,1м2)</t>
  </si>
  <si>
    <t>Вывоз твердых нефтяных отложений в шламонакопитель  на расстояние до 1 км на территориии УПН Юськи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V=243,1*0,5=121,6 кг</t>
  </si>
  <si>
    <t>5.11 СЕПАРАТОР НГСВ-180 М3 №1.1, инв. № 3300006739 ЦПС Патраковского м/р
 (ДВ №5.11 (ЗАЧИСТКА) от  "26" марта 2024 г..)</t>
  </si>
  <si>
    <t xml:space="preserve">Вывоз шлама во временный шламонакопитель на расстояние до 1 км на территории ЦПС Патраковского н.м.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t>
  </si>
  <si>
    <t>Очистка внутренней поверхности скребками (после дегазации - выполняется силами Заказчика) (днище-29,1 м2, стенки - 200,0 м2)</t>
  </si>
  <si>
    <t>Вывоз твердых нефтяных отложений в шламонакопитель  на расстояние до 1 км на территориии ЦПС Патраковского н.м.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V=229,1*0,5=114,6</t>
  </si>
  <si>
    <t>Обезжиривание внутренней поверхности резервуара (топливо дизельное)  (днище-29,1 м2, стенки - 200,0 м2;)
V=229,1*0,3=68,73л</t>
  </si>
  <si>
    <t xml:space="preserve">Протирка внутренней поверхности резервуара опилом с вывозом во временный шласонакопитель (днище-29,1 м2, стенки - 200,0 м2;)
V= 0,305*229,1=69,88 кг </t>
  </si>
  <si>
    <r>
      <rPr>
        <u/>
        <sz val="12"/>
        <rFont val="Times New Roman"/>
        <family val="1"/>
        <charset val="204"/>
      </rPr>
      <t>Необходимость проведения пескоструйной очистки в соответствии с указанными объемами  определяет УКС, УНИПР после проведения работ по очистке поверхности скребками.</t>
    </r>
    <r>
      <rPr>
        <sz val="12"/>
        <rFont val="Times New Roman"/>
        <family val="1"/>
        <charset val="204"/>
      </rPr>
      <t xml:space="preserve">
Очистка абразивным порошком сплошных внутренних поверхностей: (днище-29,1 м2, стенки - 200,0 м2;) с последующим удалением отходов из резервуара (расход 28 кг/м2, 6,415 тн)  
V= 229,1*0,028= 6,415 тн</t>
    </r>
  </si>
  <si>
    <t>Обеспыливание внутренней поверхности резервуара  (днище-29,1 м2, стенки - 200,0 м2;)</t>
  </si>
  <si>
    <t>Сроки выполнения работ: июнь 2025</t>
  </si>
  <si>
    <t>Вывоз твердых нефтяных отложений в шламонакопитель  на расстояние до 1 км на территориии УПН Черновское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V=1855*0,5= 927,5кг</t>
  </si>
  <si>
    <t>5.18 РЕЗЕРВУАР СЫРЬЕВОЙ РВС-4000 №7 УПН ЧЕРНОВСКАЯ, инв. № 122812141000001 УПН  Черновское
(ДВ №5.18 (ЗАЧИСТКА) от  "26" марта 2024 г.)</t>
  </si>
  <si>
    <t>5.21 НЕФТЕГАЗОСЕПАРАТОР НГС-12,5 V=12,5м3, инв. № 142928602000003 УПН Смольники
(ДВ №5.21 (ЗАЧИСТКА) от  "26" марта 2024 г.)</t>
  </si>
  <si>
    <t>Установка и разборка средств (либо средств оснастки) подмащивания для выполнения работ по очистке внутренней поверхности отстойника. Длина отстойника- 3,3 м, диаметр отстойника - 2,0 м. 
Средства подмащивания (либо средства оснастки) не должны противоречить требованиям по технике безопасности при выполнении работ на высоте</t>
  </si>
  <si>
    <t>1 отстойник 12,5 м3</t>
  </si>
  <si>
    <t>2,0 / 2,4</t>
  </si>
  <si>
    <t>Очистка отстойника от донных отложений, нефтешлама с последующим удалением отходов 
V=2*1,2=2,4тн</t>
  </si>
  <si>
    <t xml:space="preserve">Вывоз шлама в шламонакопитель на расстояние до 1 км на территории УПН Смольники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t>
  </si>
  <si>
    <t>Очистка внутренней поверхности скребками (после дегазации - выполняется силами Заказчика) (стенки - 28м2)</t>
  </si>
  <si>
    <t>Вывоз твердых нефтяных отложений в шламонакопитель  на расстояние до 1 км на территориии УПН Смольники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V=28*0,5=14 кг</t>
  </si>
  <si>
    <t>Обеспыливание внутренней поверхности резервуара  (стенки - 28 м2;)</t>
  </si>
  <si>
    <t>Установка и разборка средств (либо средств оснастки) подмащивания для выполнения работ по очистке внутренней поверхности отстойника. Длина отстойника- 23,54 м, диаметр отстойника - 3,2 м. 
Средства подмащивания (либо средства оснастки) не должны противоречить требованиям по технике безопасности при выполнении работ на высоте</t>
  </si>
  <si>
    <t>5.23 СЕПАРАТОР ГС2-1,6-1600-1, инв. № 3300006741 ЦПС Патраковского м/р
(ДВ №5.23 (ЗАЧИСТКА) от  "26" марта 2024 г.)</t>
  </si>
  <si>
    <r>
      <rPr>
        <u/>
        <sz val="12"/>
        <rFont val="Times New Roman"/>
        <family val="1"/>
        <charset val="204"/>
      </rPr>
      <t>Необходимость проведения пескоструйной очистки в соответствии с указанными объемами  определяет УКС, УНИПР после проведения работ по очистке поверхности скребками.</t>
    </r>
    <r>
      <rPr>
        <sz val="12"/>
        <rFont val="Times New Roman"/>
        <family val="1"/>
        <charset val="204"/>
      </rPr>
      <t xml:space="preserve">
Очистка абразивным порошком сплошных внутренних поверхностей: (стенки - 28 м2) с последующим удалением отходов из резервуара (расход 28 кг/м2, 6,415 тн)  
V= 28*0,028= 0,784 тн</t>
    </r>
  </si>
  <si>
    <t>Вывоз отработанного абразивного порошка, опила в шламонакопитель  на расстояние до 1 км на территориии УПН Юськи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порошок- 13,734тн, опил-0,566тн)</t>
  </si>
  <si>
    <t>Вывоз отработанного абразивного порошка, опила в шламонакопитель  на расстояние до 1 км на территориии ЦПС Патраковского н.м.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порошок- 6,415тн, опил-0,07тн)</t>
  </si>
  <si>
    <t>Вывоз отработанного абразивного порошка, опила в шламонакопитель  на расстояние до 1 км на территориии УПН Черновское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порошок- 13,734тн, опил-0,566тн)</t>
  </si>
  <si>
    <t>Вывоз отработанного абразивного порошка, опила в шламонакопитель  на расстояние до 1 км на территориии ЦПС Патраковского н.м.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порошок- 0,784тн, опил-0,009)</t>
  </si>
  <si>
    <r>
      <rPr>
        <u/>
        <sz val="12"/>
        <rFont val="Times New Roman"/>
        <family val="1"/>
        <charset val="204"/>
      </rPr>
      <t>Необходимость проведения пескоструйной очистки в соответствии с указанными объемами  определяет УКС, УНИПР после проведения работ по очистке поверхности скребками.</t>
    </r>
    <r>
      <rPr>
        <sz val="12"/>
        <rFont val="Times New Roman"/>
        <family val="1"/>
        <charset val="204"/>
      </rPr>
      <t xml:space="preserve">
Очистка абразивным порошком сплошных внутренних поверхностей: (стенки - 28,2 м2) с последующим удалением отходов из резервуара (расход 28 кг/м2, 0,29 тн)  
V= 28,2*0,028= 0,29 тн</t>
    </r>
  </si>
  <si>
    <t>Обеспыливание внутренней поверхности резервуара  (стенки - 28,2 м2;)</t>
  </si>
  <si>
    <t>Вывоз отработанного абразивного порошка, опила в шламонакопитель  на расстояние до 1 км на территориии ЦПС Патраковского н.м.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порошок- 0,29тн, опил-0,009)</t>
  </si>
  <si>
    <t>Сроки выполнения работ: апрель 2025</t>
  </si>
  <si>
    <t>5.27 ЕМКОСТЬ V=50М3, инв. №2200001282 ПНН Дебесского м/р. , скв. 612
(ДВ №5.27 (ЗАЧИСТКА) от  "26" марта 2024 г.)</t>
  </si>
  <si>
    <t>1 отстойник 50 м3</t>
  </si>
  <si>
    <t>Установка и разборка средств (либо средств оснастки) подмащивания для выполнения работ по очистке внутренней поверхности отстойника. Длина отстойника- 9,5 м, диаметр отстойника - 2,8 м. 
Средства подмащивания (либо средства оснастки) не должны противоречить требованиям по технике безопасности при выполнении работ на высоте</t>
  </si>
  <si>
    <t>Очистка отстойника от донных отложений, нефтешлама с последующим удалением отходов 
V=20*1,2=24тн</t>
  </si>
  <si>
    <t>20 / 24</t>
  </si>
  <si>
    <t xml:space="preserve">Вывоз шлама в шламонакопитель на расстояние до 1 км на территории ПНН скв.612 Дебесского н.м.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t>
  </si>
  <si>
    <t>Очистка внутренней поверхности скребками (после дегазации - выполняется силами Заказчика) (стенки - 83,5м2)</t>
  </si>
  <si>
    <t>Вывоз твердых нефтяных отложений в шламонакопитель  на расстояние до 1 км на территории ПНН скв.612 Дебесского н.м.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V=83,5*0,5=42 кг</t>
  </si>
  <si>
    <t>83,5</t>
  </si>
  <si>
    <r>
      <rPr>
        <u/>
        <sz val="12"/>
        <rFont val="Times New Roman"/>
        <family val="1"/>
        <charset val="204"/>
      </rPr>
      <t xml:space="preserve">Необходимость проведения пескоструйной очистки в соответствии с указанными объемами  определяет УКС, УНИПР после проведения работ по очистке поверхности скребками.
</t>
    </r>
    <r>
      <rPr>
        <sz val="12"/>
        <rFont val="Times New Roman"/>
        <family val="1"/>
        <charset val="204"/>
      </rPr>
      <t xml:space="preserve">
Очистка абразивным порошком сплошных внутренних поверхностей с последующим удалением отходов из сепаратора (расход 28 кг/м2, 2,338 тн)  (стенки  - 83,5 м2)
 V=83,5*0,028=2,335 тн
(Степень очистки поверхности должна быть Sa2,5- 2 в соответсвиии с ИСО 8504-2, ИСО 11124)</t>
    </r>
  </si>
  <si>
    <t>Обеспыливание внутренней поверхности сепаратора (стенки - 83,5 м2)</t>
  </si>
  <si>
    <t>Вывоз отработанного абразивного порошка, опила в шламонакопитель  на расстояние до 1 км на территориии ПНН скв.612 Дебесского н.м.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порошок- 2,335тн, опил-0,025тн)</t>
  </si>
  <si>
    <t>5.35 Емкость для нефти V-75 м3 №1, инв. №122812030000387 ПНН БЫГИНСКОЕ НМ Скважина 427
(ДВ №5.35 (ЗАЧИСТКА) от  "26" марта 2024 г.)</t>
  </si>
  <si>
    <t>1 отстойник 75 м3</t>
  </si>
  <si>
    <t>Установка и разборка средств (либо средств оснастки) подмащивания для выполнения работ по очистке внутренней поверхности отстойника. Длина отстойника- 9,0 м, диаметр отстойника - 3,2 м. 
Средства подмащивания (либо средства оснастки) не должны противоречить требованиям по технике безопасности при выполнении работ на высоте</t>
  </si>
  <si>
    <t xml:space="preserve">Вывоз шлама в шламонакопитель на расстояние до 1 км на территории ПНН Быгинского н.м. скв.427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t>
  </si>
  <si>
    <t>Очистка внутренней поверхности скребками (после дегазации - выполняется силами Заказчика) (стенки - 113,2м2)</t>
  </si>
  <si>
    <t>Обеспыливание внутренней поверхности сепаратора (стенки - 113,2 м2)</t>
  </si>
  <si>
    <r>
      <rPr>
        <u/>
        <sz val="12"/>
        <rFont val="Times New Roman"/>
        <family val="1"/>
        <charset val="204"/>
      </rPr>
      <t xml:space="preserve">Необходимость проведения пескоструйной очистки в соответствии с указанными объемами  определяет УКС, УНИПР после проведения работ по очистке поверхности скребками.
</t>
    </r>
    <r>
      <rPr>
        <sz val="12"/>
        <rFont val="Times New Roman"/>
        <family val="1"/>
        <charset val="204"/>
      </rPr>
      <t xml:space="preserve">
Очистка абразивным порошком сплошных внутренних поверхностей с последующим удалением отходов из сепаратора (расход 28 кг/м2, 3,169 тн)  (стенки  - 113,2 м2)
 V=113,2*0,028=3,169 тн
(Степень очистки поверхности должна быть Sa2,5- 2 в соответсвиии с ИСО 8504-2, ИСО 11124)</t>
    </r>
  </si>
  <si>
    <t>Вывоз твердых нефтяных отложений в шламонакопитель  на расстояние до 1 км на территории ПНН Быгинского н.м. скв.427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V=113,2*0,5=56,6 кг</t>
  </si>
  <si>
    <t>Вывоз отработанного абразивного порошка, опила в шламонакопитель  на расстояние до 1 км на территориии ПНН Быгинского н.м. скв.427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порошок- 3,169тн, опил-0,035тн)</t>
  </si>
  <si>
    <t>5.37 ОТСТОЙНИК ОГ-180 V=180М3 №5 УПН ЮСЬКИ, инв. №142919686000017 
(ДВ №5.37 (ЗАЧИСТКА) от  "26" марта 2024 г.)</t>
  </si>
  <si>
    <t>Вывоз твердых нефтяных отложений в шламонакопитель  на расстояние до 1 км на территории УПН Юськи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V=243,1*0,5=121,6 кг</t>
  </si>
  <si>
    <t>Обеспыливание внутренней поверхности сепаратора (стенки - 243,1 м2)</t>
  </si>
  <si>
    <r>
      <rPr>
        <u/>
        <sz val="12"/>
        <rFont val="Times New Roman"/>
        <family val="1"/>
        <charset val="204"/>
      </rPr>
      <t xml:space="preserve">Необходимость проведения пескоструйной очистки в соответствии с указанными объемами  определяет УКС, УНИПР после проведения работ по очистке поверхности скребками.
</t>
    </r>
    <r>
      <rPr>
        <sz val="12"/>
        <rFont val="Times New Roman"/>
        <family val="1"/>
        <charset val="204"/>
      </rPr>
      <t xml:space="preserve">
Очистка абразивным порошком сплошных внутренних поверхностей с последующим удалением отходов из сепаратора (расход 28 кг/м2, 6,807 тн)  (стенки  - 243,1 м2)
 V=243,1*0,028=6,807 тн
(Степень очистки поверхности должна быть Sa2,5- 2 в соответсвиии с ИСО 8504-2, ИСО 11124)</t>
    </r>
  </si>
  <si>
    <t>Вывоз отработанного абразивного порошка, опила в шламонакопитель  на расстояние до 1 км на территориии УПН Юськи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порошок- 6,807тн, опил-0,074тн)</t>
  </si>
  <si>
    <t>5.39 ОТСТОЙНИК 100М3 (О - 3 16 ППН), инв. №14291968600009 ППСН Решетниковского м/р.
(ДВ №5.39 (ЗАЧИСТКА) от  "26" марта 2024 г.)</t>
  </si>
  <si>
    <t>1 отстойник 100 м3</t>
  </si>
  <si>
    <t>Установка и разборка средств (либо средств оснастки) подмащивания для выполнения работ по очистке внутренней поверхности отстойника. Длина отстойника- 12,5 м, диаметр отстойника - 3,2 м. 
Средства подмащивания (либо средства оснастки) не должны противоречить требованиям по технике безопасности при выполнении работ на высоте</t>
  </si>
  <si>
    <t xml:space="preserve">Вывоз шлама в шламонакопитель на расстояние до 1 км на территории УППН Решетниковского н.м.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t>
  </si>
  <si>
    <t>Очистка внутренней поверхности скребками (после дегазации - выполняется силами Заказчика) (стенки - 141м2)</t>
  </si>
  <si>
    <t>Вывоз твердых нефтяных отложений в шламонакопитель  на расстояние до 1 км на территории УППН Решетниковского н.м.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V=141*0,5=71 кг</t>
  </si>
  <si>
    <r>
      <rPr>
        <u/>
        <sz val="12"/>
        <rFont val="Times New Roman"/>
        <family val="1"/>
        <charset val="204"/>
      </rPr>
      <t xml:space="preserve">Необходимость проведения пескоструйной очистки в соответствии с указанными объемами  определяет УКС, УНИПР после проведения работ по очистке поверхности скребками.
</t>
    </r>
    <r>
      <rPr>
        <sz val="12"/>
        <rFont val="Times New Roman"/>
        <family val="1"/>
        <charset val="204"/>
      </rPr>
      <t xml:space="preserve">
Очистка абразивным порошком сплошных внутренних поверхностей с последующим удалением отходов из сепаратора (расход 28 кг/м2, 3,948 тн)  (стенки  - 141 м2)
 V=141*0,028=3,948 тн
(Степень очистки поверхности должна быть Sa2,5- 2 в соответсвиии с ИСО 8504-2, ИСО 11124)</t>
    </r>
  </si>
  <si>
    <t>Обеспыливание внутренней поверхности сепаратора (стенки - 141 м2)</t>
  </si>
  <si>
    <t>Вывоз отработанного абразивного порошка, опила в шламонакопитель  на расстояние до 1 км на территориии УППН Решетниковского н.м.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порошок- 3,948тн, опил-0,043тн)</t>
  </si>
  <si>
    <t>Сроки выполнения работ: июль 2025</t>
  </si>
  <si>
    <t>5.41 КСУ 25 м3 УПСВ "БУРАНОВО", инв. №14292860200002 УПН Бураново
(ДВ №5.41 (ЗАЧИСТКА) от  "26" марта 2024 г.)</t>
  </si>
  <si>
    <t>1 отстойник 25 м3</t>
  </si>
  <si>
    <t>Установка и разборка средств (либо средств оснастки) подмащивания для выполнения работ по очистке внутренней поверхности отстойника. Длина отстойника- 8,5 м, диаметр отстойника - 2,0 м. 
Средства подмащивания (либо средства оснастки) не должны противоречить требованиям по технике безопасности при выполнении работ на высоте</t>
  </si>
  <si>
    <t>Очистка отстойника от донных отложений, нефтешлама с последующим удалением отходов 
V=7*1,2=8,4тн</t>
  </si>
  <si>
    <t>7 / 8,4</t>
  </si>
  <si>
    <t xml:space="preserve">Вывоз шлама в шламонакопитель на расстояние до 55 км на территории УПН Забегалово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t>
  </si>
  <si>
    <t>Очистка внутренней поверхности скребками (после дегазации - выполняется силами Заказчика) (стенки - 59,7м2)</t>
  </si>
  <si>
    <t>Вывоз твердых нефтяных отложений в шламонакопитель  на расстояние до 55 км на территории УПН Забегалово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V=59,7*0,5=30 кг</t>
  </si>
  <si>
    <r>
      <rPr>
        <u/>
        <sz val="12"/>
        <rFont val="Times New Roman"/>
        <family val="1"/>
        <charset val="204"/>
      </rPr>
      <t xml:space="preserve">Необходимость проведения пескоструйной очистки в соответствии с указанными объемами  определяет УКС, УНИПР после проведения работ по очистке поверхности скребками.
</t>
    </r>
    <r>
      <rPr>
        <sz val="12"/>
        <rFont val="Times New Roman"/>
        <family val="1"/>
        <charset val="204"/>
      </rPr>
      <t xml:space="preserve">
Очистка абразивным порошком сплошных внутренних поверхностей с последующим удалением отходов из сепаратора (расход 28 кг/м2, 1,672 тн)  (стенки  - 59,7 м2)
 V=59,7*0,028=1,672 тн
(Степень очистки поверхности должна быть Sa2,5- 2 в соответсвиии с ИСО 8504-2, ИСО 11124)</t>
    </r>
  </si>
  <si>
    <t>Обеспыливание внутренней поверхности сепаратора (стенки - 59,7 м2)</t>
  </si>
  <si>
    <t>Вывоз отработанного абразивного порошка, опила в шламонакопитель  на расстояние до 55 км на территориии УПН Забегалово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порошок- 1,672тн, опил-0,018тн)</t>
  </si>
  <si>
    <t>Сроки выполнения работ: август 2025</t>
  </si>
  <si>
    <t>5.43 Сборный пункт нефти, инв. №00000017 (СЕПАРАТОР НГСВ-50 №1)
(ДВ №5.43 (ЗАЧИСТКА) от  "26" марта 2024 г.)</t>
  </si>
  <si>
    <t>Установка и разборка средств (либо средств оснастки) подмащивания для выполнения работ по очистке внутренней поверхности отстойника. Длина отстойника- 10,2 м, диаметр отстойника - 2,4 м. 
Средства подмащивания (либо средства оснастки) не должны противоречить требованиям по технике безопасности при выполнении работ на высоте</t>
  </si>
  <si>
    <t>Очистка отстойника от донных отложений, нефтешлама с последующим удалением отходов 
V=5*1,2=6тн</t>
  </si>
  <si>
    <t>5 / 6,0</t>
  </si>
  <si>
    <t xml:space="preserve">Вывоз шлама в шламонакопитель на расстояние до 200 км на территории УПН Забегалово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t>
  </si>
  <si>
    <t>Очистка внутренней поверхности скребками (после дегазации - выполняется силами Заказчика) (стенки - 85,9м2)</t>
  </si>
  <si>
    <t>Вывоз твердых нефтяных отложений в шламонакопитель  на расстояние до 200 км на территории УПН Забегалово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V=85,9*0,5=43 кг</t>
  </si>
  <si>
    <r>
      <rPr>
        <u/>
        <sz val="12"/>
        <rFont val="Times New Roman"/>
        <family val="1"/>
        <charset val="204"/>
      </rPr>
      <t xml:space="preserve">Необходимость проведения пескоструйной очистки в соответствии с указанными объемами  определяет УКС, УНИПР после проведения работ по очистке поверхности скребками.
</t>
    </r>
    <r>
      <rPr>
        <sz val="12"/>
        <rFont val="Times New Roman"/>
        <family val="1"/>
        <charset val="204"/>
      </rPr>
      <t xml:space="preserve">
Очистка абразивным порошком сплошных внутренних поверхностей с последующим удалением отходов из сепаратора (расход 28 кг/м2, 2,405 тн)  (стенки  - 85,9 м2)
 V=85,9*0,028=2,405 тн
(Степень очистки поверхности должна быть Sa2,5- 2 в соответсвиии с ИСО 8504-2, ИСО 11124)</t>
    </r>
  </si>
  <si>
    <t>Обеспыливание внутренней поверхности сепаратора (стенки - 85,9 м2)</t>
  </si>
  <si>
    <t>Вывоз отработанного абразивного порошка, опила в шламонакопитель  на расстояние до 200 км на территориии УПН  Забегалово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порошок- 2,405тн, опил-0,026тн)</t>
  </si>
  <si>
    <t>Установка и разборка средств (либо средств оснастки) подмащивания для выполнения работ по очистке внутренней поверхности отстойника. Длина отстойника- 5,8 м, диаметр отстойника - 2,4 м. 
Средства подмащивания (либо средства оснастки) не должны противоречить требованиям по технике безопасности при выполнении работ на высоте</t>
  </si>
  <si>
    <t>Очистка отстойника от донных отложений, нефтешлама с последующим удалением отходов 
V=3*1,2=3,6тн</t>
  </si>
  <si>
    <t>3 / 3,6</t>
  </si>
  <si>
    <t xml:space="preserve">Вывоз шлама в шламонакопитель на расстояние до 65 км на территории УПН Забегалово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t>
  </si>
  <si>
    <t>Очистка внутренней поверхности скребками (после дегазации - выполняется силами Заказчика) (стенки - 67м2)</t>
  </si>
  <si>
    <t>Вывоз твердых нефтяных отложений в шламонакопитель  на расстояние до 65 км на территории УПН Забегалово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V=67*0,5=34 кг</t>
  </si>
  <si>
    <t>Обеспыливание внутренней поверхности сепаратора (стенки - 67 м2)</t>
  </si>
  <si>
    <r>
      <rPr>
        <u/>
        <sz val="12"/>
        <rFont val="Times New Roman"/>
        <family val="1"/>
        <charset val="204"/>
      </rPr>
      <t xml:space="preserve">Необходимость проведения пескоструйной очистки в соответствии с указанными объемами  определяет УКС, УНИПР после проведения работ по очистке поверхности скребками.
</t>
    </r>
    <r>
      <rPr>
        <sz val="12"/>
        <rFont val="Times New Roman"/>
        <family val="1"/>
        <charset val="204"/>
      </rPr>
      <t xml:space="preserve">
Очистка абразивным порошком сплошных внутренних поверхностей с последующим удалением отходов из сепаратора (расход 28 кг/м2, 1,876 тн)  (стенки  - 67 м2)
 V=67*0,028=1,876 тн
(Степень очистки поверхности должна быть Sa2,5- 2 в соответсвиии с ИСО 8504-2, ИСО 11124)</t>
    </r>
  </si>
  <si>
    <t>Вывоз отработанного абразивного порошка, опила в шламонакопитель  на расстояние до 65 км на территориии УПН  Забегалово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порошок- 1,876тн, опил-0,021тн)</t>
  </si>
  <si>
    <t>Сроки выполнения работ: сентябрь 2025</t>
  </si>
  <si>
    <t>5.45 ЕМКОСТЬ ДЛЯ ПРОМСТОКОВ V=25м3, инв. №2812030125 ПСП Малая Пурга
(ДВ №5.45 (ЗАЧИСТКА) от  "26" марта 2024 г.)</t>
  </si>
  <si>
    <t>5.50 Резервуар стальной ёмк.50м3. Пункт налива нефти УГ_002731, инв. №122812030000126 ПНН Золотаревского м/р., к. 1
(ДВ №5.50 (ЗАЧИСТКА) от  "26" марта 2024 г.)</t>
  </si>
  <si>
    <t>Очистка отстойника от донных отложений, нефтешлама с последующим удалением отходов 
V=10*1,2=12тн</t>
  </si>
  <si>
    <t>10 / 12</t>
  </si>
  <si>
    <t xml:space="preserve">Вывоз шлама в шламонакопитель на расстояние до 1,0 км на территории ПНН Золотаревского н.м.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t>
  </si>
  <si>
    <t>Вывоз твердых нефтяных отложений в шламонакопитель  на расстояние до 1,0 км на территории ПНН Золотаревского н.м.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V=83,5*0,5=42 кг</t>
  </si>
  <si>
    <r>
      <rPr>
        <u/>
        <sz val="12"/>
        <rFont val="Times New Roman"/>
        <family val="1"/>
        <charset val="204"/>
      </rPr>
      <t xml:space="preserve">Необходимость проведения пескоструйной очистки в соответствии с указанными объемами  определяет УКС, УНИПР после проведения работ по очистке поверхности скребками.
</t>
    </r>
    <r>
      <rPr>
        <sz val="12"/>
        <rFont val="Times New Roman"/>
        <family val="1"/>
        <charset val="204"/>
      </rPr>
      <t xml:space="preserve">
Очистка абразивным порошком сплошных внутренних поверхностей с последующим удалением отходов из сепаратора (расход 28 кг/м2, 2,338 тн)  (стенки  - 83,5 м2)
 V=83,5*0,028=2,338 тн
(Степень очистки поверхности должна быть Sa2,5- 2 в соответсвиии с ИСО 8504-2, ИСО 11124)</t>
    </r>
  </si>
  <si>
    <t>Вывоз отработанного абразивного порошка, опила в шламонакопитель  на расстояние до 1,0 км на территориии ПНН Золотаревского н.м.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порошок- 2,338тн, опил-0,026тн)</t>
  </si>
  <si>
    <t>Обоснование: Дефектная ведомость  №5.2 (ЗАЧИСТКА) от  "26" марта 2024 г., №5.4 (ЗАЧИСТКА) от  "26" марта 2024 г.,  №5.11 (ЗАЧИСТКА) от  "26" марта 2024 г., №5.18 (ЗАЧИСТКА) от  "26" марта 2024 г., №5.21 (ЗАЧИСТКА) от  "26" марта 2024 г.,  №5.23 (ЗАЧИСТКА) от  "26" марта 2024 г., №5.27 (ЗАЧИСТКА) от  "26" марта 2024 г., №5.35 (ЗАЧИСТКА) от  "26" марта 2024 г.,  №5.37 (ЗАЧИСТКА) от  "26" марта 2024 г.,  №5.39 (ЗАЧИСТКА) от  "26" марта 2024 г., №5.41 (ЗАЧИСТКА) от  "26" марта 2024 г.,  №5.43 (ЗАЧИСТКА) от  "26" марта 2024 г.,  №5.45 (ЗАЧИСТКА) от  "26" марта 2024 г., №5.50 (ЗАЧИСТКА) от  "26" марта 2024 г., №5.52 (ЗАЧИСТКА) от  "26" марта 2024 г.</t>
  </si>
  <si>
    <t>5.52 ЕМКОСТЬ Д/НЕФТЕПРОДУКТОВ V=50м3 ПНН СКВ.1203, инв. №12281203000221 КОРОБОВСКОЕ НМ Скважина 1203
(ДВ №5.52 (ЗАЧИСТКА) от  "26" марта 2024 г.)</t>
  </si>
  <si>
    <t xml:space="preserve">Вывоз шлама в шламонакопитель на расстояние до 1,0 км на территории ПНН Коробовского н.м.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t>
  </si>
  <si>
    <t>Очистка внутренней поверхности скребками (после дегазации - выполняется силами Заказчика) (стенки - 85,6м2)</t>
  </si>
  <si>
    <t>Вывоз твердых нефтяных отложений в шламонакопитель  на расстояние до 1,0 км на территории ПНН Коробовского н.м.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V=85,6*0,5=43 кг</t>
  </si>
  <si>
    <r>
      <rPr>
        <u/>
        <sz val="12"/>
        <rFont val="Times New Roman"/>
        <family val="1"/>
        <charset val="204"/>
      </rPr>
      <t xml:space="preserve">Необходимость проведения пескоструйной очистки в соответствии с указанными объемами  определяет УКС, УНИПР после проведения работ по очистке поверхности скребками.
</t>
    </r>
    <r>
      <rPr>
        <sz val="12"/>
        <rFont val="Times New Roman"/>
        <family val="1"/>
        <charset val="204"/>
      </rPr>
      <t xml:space="preserve">
Очистка абразивным порошком сплошных внутренних поверхностей с последующим удалением отходов из сепаратора (расход 28 кг/м2, 2,397 тн)  (стенки  - 85,6 м2)
 V=85,6*0,028=2,397 тн
(Степень очистки поверхности должна быть Sa2,5- 2 в соответсвиии с ИСО 8504-2, ИСО 11124)</t>
    </r>
  </si>
  <si>
    <t>Обеспыливание внутренней поверхности сепаратора (стенки - 85,6 м2)</t>
  </si>
  <si>
    <t>Вывоз отработанного абразивного порошка, опила в шламонакопитель  на расстояние до 1,0 км на территориии ПНН Коробовского н.м.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порошок- 2,397тн, опил-0,026тн)</t>
  </si>
  <si>
    <t>Месторождение: Юськинское н.м., Патраковское н.м., Смольниковское н.м., Черновское н.м., Дебесское н.м., Быгинское н.м., Бурановское н.м., Решетниковское н.м., Коробовское н.м., Золотаревское н.м.</t>
  </si>
  <si>
    <t>Протяженность дорог от п/б ул. Гагарина 75 г.Ижевск: 
до УПН "Юськи"- асфальтированная дорога -43 км;
до УПН "Бураново"- асфальтированная дорога - 32 км;
до УПН "Черновское"- асфальтированная дорога - 86 км;
до ЦПС "Патраковское" - асфальтированная дорога - 88км
до Коробовское н.м. - асфальтированная дорога - 100км
до УПН "Смльниковское" - асфальтированная дорога - 160км
до Дебесское н.м. - асфальтированная дорога - 168км
до ППСН "Решетниковское" - асфальтированная дорога - 150км
до Золоторевское н.м. - асфальтированная дорога - 220км, грунтовая - 40км
до Быгинское н.м. - асфальтированная дорога 98км</t>
  </si>
  <si>
    <t xml:space="preserve">Условия оплаты: в размере 80% от стоимости работ не ранее 90 (девяноста) и не позднее 120 (ста двадцати) календарных дней с момента подписания Заказчиком Актов о приемке выполненных работ формы КС-2, Справки о стоимости выполненных работ и затрат формы КС-3, счетов-фактур.
-в размере 20% от стоимости работ не позднее 30 (тридцати) календарных дней с момента подписания Акта передачи Заказчику комплекта проверенной Исполнительной документации и передачи подписанного Акта приемки законченного строительством объекта по форме КС-11 или Акта о приеме-сдаче отремонтированных, реконструированных, модернизированных объектов по форме ОС-3 (при реконструкции, модернизации).
</t>
  </si>
  <si>
    <t>Сроки выполнения работ: февраль 2025</t>
  </si>
  <si>
    <t>Сроки выполнения работ:  декабрь 2025</t>
  </si>
  <si>
    <t>Сроки выполнения работ: октябрь 2025</t>
  </si>
  <si>
    <t>Срок выполнения работ: 
начало работ –  февраль 2025 г.
окончание работ –  декабрь  2025 г.</t>
  </si>
  <si>
    <t>Обезжиривание внутренней поверхности отстойника (топливо дизельное) и протиркой опилом (днище-344 м2, стенки- с 1 по 8 пояс 788 м2, люки и патрубки- 48 м2, кровля- 675 м2)
V=1855*0,3= 556,5л
V=1855*0,305= 565,78кг</t>
  </si>
  <si>
    <t>Обезжиривание внутренней поверхности отстойника (топливо дизельное) и протиркой опилом (стенки - 243,1 м2)
V=243,1*0,3= 72,93л
V=243,1*0,305= 74,15кг</t>
  </si>
  <si>
    <t>Обезжиривание внутренней поверхности отстойника (топливо дизельное) и протиркой опилом (стенки - 28 м2)
V=28*0,3= 8,4л
V=28*0,305= 8,54кг</t>
  </si>
  <si>
    <t>Обезжиривание внутренней поверхности отстойника (топливо дизельное) и протиркой опилом (стенки - 28,2 м2)
V=28,2*0,3= 8,5л
V=28,2*0,305= 8,6кг</t>
  </si>
  <si>
    <t>Обезжиривание внутренней поверхности отстойника (топливо дизельное) и протиркой опилом (стенки - 83,5 м2)
V=83,5*0,3= 25,05л
V=83,5*0,305= 25,47кг</t>
  </si>
  <si>
    <t>Обезжиривание внутренней поверхности отстойника (топливо дизельное) и протиркой опилом (стенки - 113,2 м2)
V=113,2*0,3= 33,96л
V=113,2*0,305= 34,53кг</t>
  </si>
  <si>
    <t>Обезжиривание внутренней поверхности отстойника (топливо дизельное) и протиркой опилом (стенки -141 м2)
V=141*0,3= 42,3л
V=141*0,305= 43кг</t>
  </si>
  <si>
    <t>Обезжиривание внутренней поверхности отстойника (топливо дизельное) и протиркой опилом (стенки -59,7 м2)
V=59,7*0,3= 17,91л
V=59,7*0,305= 18,2кг</t>
  </si>
  <si>
    <t>Обезжиривание внутренней поверхности отстойника (топливо дизельное) и протиркой опилом (стенки - 83,5 м2)
V=85,9*0,3= 25,77л
V=85,9*0,305= 26,2кг</t>
  </si>
  <si>
    <t>Обезжиривание внутренней поверхности отстойника (топливо дизельное) и протиркой опилом (стенки - 67 м2)
V=67*0,3= 20,1л
V=67*0,305= 20,44кг</t>
  </si>
  <si>
    <t>Обезжиривание внутренней поверхности отстойника (топливо дизельное) и протиркой опилом (стенки - 85,6 м2)
V=85,6*0,3= 25,68л
V=85,6*0,305= 26,1кг</t>
  </si>
  <si>
    <t>Приложение №3.3 к Техническому заданию</t>
  </si>
  <si>
    <t>….2025</t>
  </si>
  <si>
    <t>...2025 г.</t>
  </si>
  <si>
    <t>Март 2025 г. с ТМЦ закзачичка без НДС</t>
  </si>
  <si>
    <t>Март 2025 г. оборудование без НДС</t>
  </si>
  <si>
    <t>Февраль 2025 г. с ТМЦ закзачичка без НДС</t>
  </si>
  <si>
    <t xml:space="preserve">Февраль 2025 г.  оборудование без НДС </t>
  </si>
  <si>
    <t>Подрядчик совместно с коммерческим предложением направляет согласие на обработку персональных данных в соответствии с приложением №3.3 к Техническому заданию.</t>
  </si>
  <si>
    <t>Подрядчик совместно с коммерческим предложением направляет нормативный график производства работ по форме, указаной в приложении №3.4 к техническому заданию.</t>
  </si>
  <si>
    <r>
      <t xml:space="preserve">                                                                                                                                                                                                                                                                                                                                                                                                           ПРИЛОЖЕНИЕ №____
Согласовано:                                                                                                                                                                                                                                                                                                                                                          Согласовано:
Директор подрядной организации                                                                                                                                                                                                                                                                                                                      Заместитель генерального директора 
                                                                                                                                                                                                                                                                                                                                                                                по капитальному строительству
                                                                                                                                                                                                                                                                                                                                                                                АО "Белкамнефть" им. А.А.Волкова
_____________________________                                                                                                                                                                                                                                                                                                                      ____________________ 
              </t>
    </r>
    <r>
      <rPr>
        <sz val="6"/>
        <color theme="1"/>
        <rFont val="Times New Roman"/>
        <family val="1"/>
        <charset val="204"/>
      </rPr>
      <t xml:space="preserve">подпись Ф.И.О. 
</t>
    </r>
    <r>
      <rPr>
        <sz val="8"/>
        <color theme="1"/>
        <rFont val="Times New Roman"/>
        <family val="1"/>
        <charset val="204"/>
      </rPr>
      <t>"______"_______________20____г.                                                                                                                                                                                                                                                                                                                    "______"_______________20____г.</t>
    </r>
  </si>
  <si>
    <t>Приложение 3</t>
  </si>
  <si>
    <t>Приложение 3.3</t>
  </si>
  <si>
    <r>
      <rPr>
        <b/>
        <sz val="13"/>
        <color theme="1"/>
        <rFont val="Times New Roman"/>
        <family val="1"/>
        <charset val="204"/>
      </rPr>
      <t xml:space="preserve">Приложение 3.4 </t>
    </r>
    <r>
      <rPr>
        <b/>
        <sz val="8"/>
        <color theme="1"/>
        <rFont val="Times New Roman"/>
        <family val="1"/>
        <charset val="204"/>
      </rPr>
      <t xml:space="preserve">
к Техническому заданию</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</si>
</sst>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204"/>
      <scheme val="minor"/>
    </font>
    <font>
      <sz val="10"/>
      <name val="Arial Cyr"/>
      <charset val="204"/>
    </font>
    <font>
      <sz val="10"/>
      <name val="Arial"/>
      <family val="2"/>
      <charset val="204"/>
    </font>
    <font>
      <sz val="12"/>
      <name val="Times New Roman"/>
      <family val="1"/>
      <charset val="204"/>
    </font>
    <font>
      <sz val="11"/>
      <name val="Calibri"/>
      <family val="2"/>
      <charset val="204"/>
      <scheme val="minor"/>
    </font>
    <font>
      <b/>
      <sz val="12"/>
      <name val="Times New Roman"/>
      <family val="1"/>
      <charset val="204"/>
    </font>
    <font>
      <b/>
      <u/>
      <sz val="12"/>
      <name val="Times New Roman"/>
      <family val="1"/>
      <charset val="204"/>
    </font>
    <font>
      <i/>
      <sz val="12"/>
      <name val="Times New Roman"/>
      <family val="1"/>
      <charset val="204"/>
    </font>
    <font>
      <b/>
      <sz val="16"/>
      <name val="Times New Roman"/>
      <family val="1"/>
      <charset val="204"/>
    </font>
    <font>
      <b/>
      <sz val="10"/>
      <name val="Arial"/>
      <family val="2"/>
      <charset val="204"/>
    </font>
    <font>
      <u/>
      <sz val="12"/>
      <name val="Times New Roman"/>
      <family val="1"/>
      <charset val="204"/>
    </font>
    <font>
      <b/>
      <sz val="12"/>
      <color theme="1"/>
      <name val="Times New Roman"/>
      <family val="1"/>
      <charset val="204"/>
    </font>
    <font>
      <sz val="12"/>
      <color theme="1"/>
      <name val="Times New Roman"/>
      <family val="1"/>
      <charset val="204"/>
    </font>
    <font>
      <b/>
      <sz val="10"/>
      <name val="Times New Roman"/>
      <family val="1"/>
      <charset val="204"/>
    </font>
    <font>
      <sz val="11"/>
      <color theme="1"/>
      <name val="Calibri"/>
      <family val="2"/>
      <scheme val="minor"/>
    </font>
    <font>
      <sz val="8"/>
      <color theme="1"/>
      <name val="Times New Roman"/>
      <family val="1"/>
      <charset val="204"/>
    </font>
    <font>
      <b/>
      <sz val="8"/>
      <color theme="1"/>
      <name val="Times New Roman"/>
      <family val="1"/>
      <charset val="204"/>
    </font>
    <font>
      <sz val="6"/>
      <color theme="1"/>
      <name val="Times New Roman"/>
      <family val="1"/>
      <charset val="204"/>
    </font>
    <font>
      <sz val="11"/>
      <color theme="1"/>
      <name val="Times New Roman"/>
      <family val="1"/>
      <charset val="204"/>
    </font>
    <font>
      <sz val="7.5"/>
      <color theme="1"/>
      <name val="Times New Roman"/>
      <family val="1"/>
      <charset val="204"/>
    </font>
    <font>
      <sz val="7.5"/>
      <color theme="1"/>
      <name val="Calibri"/>
      <family val="2"/>
      <scheme val="minor"/>
    </font>
    <font>
      <b/>
      <sz val="11"/>
      <color theme="1"/>
      <name val="Times New Roman"/>
      <family val="1"/>
      <charset val="204"/>
    </font>
    <font>
      <b/>
      <sz val="11"/>
      <color theme="1"/>
      <name val="Calibri"/>
      <family val="2"/>
      <scheme val="minor"/>
    </font>
    <font>
      <b/>
      <sz val="13"/>
      <color theme="1"/>
      <name val="Times New Roman"/>
      <family val="1"/>
      <charset val="204"/>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7">
    <xf numFmtId="0" fontId="0" fillId="0" borderId="0"/>
    <xf numFmtId="0" fontId="1" fillId="0" borderId="0"/>
    <xf numFmtId="0" fontId="2" fillId="0" borderId="0"/>
    <xf numFmtId="0" fontId="1" fillId="0" borderId="0"/>
    <xf numFmtId="0" fontId="1" fillId="0" borderId="0"/>
    <xf numFmtId="0" fontId="2" fillId="0" borderId="0"/>
    <xf numFmtId="0" fontId="14" fillId="0" borderId="0"/>
  </cellStyleXfs>
  <cellXfs count="121">
    <xf numFmtId="0" fontId="0" fillId="0" borderId="0" xfId="0"/>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0" xfId="0" applyFont="1" applyFill="1"/>
    <xf numFmtId="0" fontId="4" fillId="0" borderId="0" xfId="0" applyFont="1" applyFill="1"/>
    <xf numFmtId="0" fontId="7" fillId="0" borderId="1" xfId="0" applyFont="1" applyFill="1" applyBorder="1" applyAlignment="1">
      <alignment horizontal="left" vertical="center" wrapText="1"/>
    </xf>
    <xf numFmtId="0" fontId="3" fillId="0" borderId="2" xfId="0"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2" fillId="0" borderId="0" xfId="0" applyFont="1" applyFill="1" applyBorder="1"/>
    <xf numFmtId="0" fontId="4" fillId="2" borderId="0" xfId="0" applyFont="1" applyFill="1" applyBorder="1" applyAlignment="1">
      <alignment horizontal="center" vertical="center"/>
    </xf>
    <xf numFmtId="0" fontId="4" fillId="0" borderId="0" xfId="0" applyFont="1" applyFill="1" applyBorder="1"/>
    <xf numFmtId="0" fontId="4" fillId="3" borderId="0" xfId="0" applyFont="1" applyFill="1" applyBorder="1" applyAlignment="1">
      <alignment horizontal="left" vertical="center"/>
    </xf>
    <xf numFmtId="0" fontId="4" fillId="3" borderId="0" xfId="0" applyFont="1" applyFill="1" applyBorder="1" applyAlignment="1">
      <alignment horizontal="center" vertical="center" wrapText="1"/>
    </xf>
    <xf numFmtId="49" fontId="4" fillId="2" borderId="0" xfId="0" applyNumberFormat="1" applyFont="1" applyFill="1" applyBorder="1" applyAlignment="1">
      <alignment horizontal="center" vertical="center"/>
    </xf>
    <xf numFmtId="0" fontId="4" fillId="2"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4" fillId="2" borderId="0" xfId="0" applyFont="1" applyFill="1" applyBorder="1" applyAlignment="1">
      <alignment horizontal="left"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5" fillId="0" borderId="0" xfId="0" applyFont="1" applyFill="1" applyAlignment="1">
      <alignment vertical="center" wrapText="1"/>
    </xf>
    <xf numFmtId="0" fontId="12" fillId="0" borderId="0" xfId="0" applyFont="1" applyAlignment="1">
      <alignment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 fillId="0" borderId="0" xfId="1"/>
    <xf numFmtId="0" fontId="15" fillId="0" borderId="0" xfId="6" applyFont="1"/>
    <xf numFmtId="0" fontId="15" fillId="0" borderId="0" xfId="6" applyFont="1" applyAlignment="1">
      <alignment vertical="top" wrapText="1"/>
    </xf>
    <xf numFmtId="0" fontId="16" fillId="0" borderId="1" xfId="6" applyFont="1" applyBorder="1" applyAlignment="1">
      <alignment shrinkToFit="1"/>
    </xf>
    <xf numFmtId="0" fontId="15" fillId="0" borderId="1" xfId="6" applyFont="1" applyBorder="1"/>
    <xf numFmtId="0" fontId="16" fillId="4" borderId="1" xfId="6" applyFont="1" applyFill="1" applyBorder="1" applyAlignment="1">
      <alignment horizontal="center"/>
    </xf>
    <xf numFmtId="0" fontId="15" fillId="4" borderId="1" xfId="6" applyFont="1" applyFill="1" applyBorder="1" applyAlignment="1">
      <alignment horizontal="center" vertical="center"/>
    </xf>
    <xf numFmtId="14" fontId="15" fillId="4" borderId="1" xfId="6" applyNumberFormat="1" applyFont="1" applyFill="1" applyBorder="1" applyAlignment="1">
      <alignment horizontal="center" vertical="center"/>
    </xf>
    <xf numFmtId="0" fontId="16" fillId="4" borderId="1" xfId="6" applyFont="1" applyFill="1" applyBorder="1" applyAlignment="1">
      <alignment horizontal="center" vertical="center"/>
    </xf>
    <xf numFmtId="0" fontId="15" fillId="4" borderId="1" xfId="6" applyFont="1" applyFill="1" applyBorder="1"/>
    <xf numFmtId="0" fontId="15" fillId="0" borderId="1" xfId="6" applyFont="1" applyFill="1" applyBorder="1"/>
    <xf numFmtId="0" fontId="15" fillId="0" borderId="1" xfId="6" applyFont="1" applyBorder="1" applyAlignment="1">
      <alignment horizontal="center" vertical="center"/>
    </xf>
    <xf numFmtId="14" fontId="15" fillId="0" borderId="1" xfId="6" applyNumberFormat="1" applyFont="1" applyBorder="1" applyAlignment="1">
      <alignment horizontal="center" vertical="center"/>
    </xf>
    <xf numFmtId="0" fontId="15" fillId="2" borderId="1" xfId="6" applyFont="1" applyFill="1" applyBorder="1"/>
    <xf numFmtId="0" fontId="16" fillId="0" borderId="0" xfId="6" applyFont="1" applyAlignment="1">
      <alignment horizontal="center" vertical="center"/>
    </xf>
    <xf numFmtId="0" fontId="21" fillId="0" borderId="0" xfId="6" applyFont="1" applyAlignment="1">
      <alignment horizontal="center" vertical="center"/>
    </xf>
    <xf numFmtId="0" fontId="15" fillId="5" borderId="1" xfId="6" applyFont="1" applyFill="1" applyBorder="1" applyAlignment="1">
      <alignment horizontal="center" vertical="center"/>
    </xf>
    <xf numFmtId="0" fontId="15" fillId="0" borderId="1" xfId="6" applyFont="1" applyBorder="1" applyAlignment="1">
      <alignment horizontal="center" vertical="center" wrapText="1"/>
    </xf>
    <xf numFmtId="0" fontId="16" fillId="0" borderId="1" xfId="6" applyFont="1" applyBorder="1" applyAlignment="1">
      <alignment horizontal="center" vertical="center" shrinkToFit="1"/>
    </xf>
    <xf numFmtId="0" fontId="15" fillId="7" borderId="1" xfId="6" applyFont="1" applyFill="1" applyBorder="1"/>
    <xf numFmtId="0" fontId="3" fillId="8" borderId="1" xfId="0" applyFont="1" applyFill="1" applyBorder="1" applyAlignment="1">
      <alignment horizontal="center" vertical="center" wrapText="1"/>
    </xf>
    <xf numFmtId="0" fontId="3" fillId="8" borderId="1" xfId="0" applyFont="1" applyFill="1" applyBorder="1" applyAlignment="1">
      <alignment horizontal="left" vertical="center" wrapText="1"/>
    </xf>
    <xf numFmtId="0" fontId="3" fillId="8" borderId="2" xfId="0" applyFont="1" applyFill="1" applyBorder="1" applyAlignment="1">
      <alignment horizontal="center" vertical="center"/>
    </xf>
    <xf numFmtId="49" fontId="3" fillId="8" borderId="2" xfId="0" applyNumberFormat="1" applyFont="1" applyFill="1" applyBorder="1" applyAlignment="1">
      <alignment horizontal="center" vertical="center" wrapText="1"/>
    </xf>
    <xf numFmtId="0" fontId="3" fillId="8" borderId="2" xfId="0" applyFont="1" applyFill="1" applyBorder="1" applyAlignment="1">
      <alignment horizontal="center" vertical="center" wrapText="1"/>
    </xf>
    <xf numFmtId="0" fontId="7" fillId="8" borderId="1" xfId="0" applyFont="1" applyFill="1" applyBorder="1" applyAlignment="1">
      <alignment horizontal="left" vertical="center" wrapText="1"/>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3" fillId="8" borderId="1" xfId="0" applyFont="1" applyFill="1" applyBorder="1" applyAlignment="1">
      <alignment horizontal="center" vertical="center"/>
    </xf>
    <xf numFmtId="0" fontId="3" fillId="0" borderId="0" xfId="0" applyFont="1" applyFill="1" applyAlignment="1">
      <alignment horizontal="left" vertical="center" wrapText="1"/>
    </xf>
    <xf numFmtId="0" fontId="9" fillId="2" borderId="0" xfId="0" applyFont="1" applyFill="1" applyBorder="1" applyAlignment="1">
      <alignment horizontal="center" vertical="center"/>
    </xf>
    <xf numFmtId="0" fontId="3" fillId="0" borderId="0" xfId="0" applyFont="1" applyFill="1" applyAlignment="1">
      <alignment horizontal="center" vertical="center" wrapText="1"/>
    </xf>
    <xf numFmtId="0" fontId="5" fillId="0" borderId="0" xfId="0" applyFont="1" applyFill="1" applyAlignment="1">
      <alignment horizontal="left" vertical="center" wrapText="1"/>
    </xf>
    <xf numFmtId="0" fontId="3" fillId="0" borderId="0" xfId="0" applyFont="1" applyFill="1" applyAlignment="1">
      <alignment horizontal="left" vertical="center" wrapText="1"/>
    </xf>
    <xf numFmtId="0" fontId="3" fillId="0" borderId="0" xfId="0" applyNumberFormat="1" applyFont="1" applyFill="1" applyAlignment="1">
      <alignment horizontal="left" vertical="center" wrapText="1"/>
    </xf>
    <xf numFmtId="0" fontId="5" fillId="0" borderId="0" xfId="0" applyFont="1" applyFill="1" applyAlignment="1">
      <alignment horizontal="center" vertical="center" wrapText="1"/>
    </xf>
    <xf numFmtId="0" fontId="8"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0" xfId="0" applyFont="1" applyFill="1" applyAlignment="1">
      <alignment horizontal="center" vertical="center" wrapText="1"/>
    </xf>
    <xf numFmtId="0" fontId="3" fillId="8" borderId="0" xfId="0" applyFont="1" applyFill="1" applyAlignment="1">
      <alignment horizontal="left" vertical="center" wrapText="1"/>
    </xf>
    <xf numFmtId="0" fontId="9" fillId="2" borderId="0"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49" fontId="3" fillId="0" borderId="0" xfId="0" applyNumberFormat="1" applyFont="1" applyFill="1" applyBorder="1" applyAlignment="1">
      <alignment horizontal="left" vertical="center" wrapText="1"/>
    </xf>
    <xf numFmtId="0" fontId="5" fillId="0" borderId="3"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13" fillId="0" borderId="0" xfId="1" applyFont="1" applyAlignment="1">
      <alignment horizontal="right"/>
    </xf>
    <xf numFmtId="0" fontId="16" fillId="0" borderId="8" xfId="6" applyFont="1" applyBorder="1" applyAlignment="1">
      <alignment horizontal="center" vertical="center"/>
    </xf>
    <xf numFmtId="0" fontId="14" fillId="0" borderId="8" xfId="6" applyBorder="1" applyAlignment="1"/>
    <xf numFmtId="0" fontId="19" fillId="0" borderId="1" xfId="6" applyFont="1" applyBorder="1" applyAlignment="1"/>
    <xf numFmtId="0" fontId="14" fillId="0" borderId="1" xfId="6" applyBorder="1" applyAlignment="1"/>
    <xf numFmtId="0" fontId="15" fillId="0" borderId="2" xfId="6" applyFont="1" applyBorder="1" applyAlignment="1">
      <alignment horizontal="center" vertical="center"/>
    </xf>
    <xf numFmtId="0" fontId="18" fillId="0" borderId="3" xfId="6" applyFont="1" applyBorder="1" applyAlignment="1">
      <alignment horizontal="center" vertical="center"/>
    </xf>
    <xf numFmtId="0" fontId="18" fillId="0" borderId="6" xfId="6" applyFont="1" applyBorder="1" applyAlignment="1">
      <alignment horizontal="center" vertical="center"/>
    </xf>
    <xf numFmtId="0" fontId="15" fillId="5" borderId="9" xfId="6" applyFont="1" applyFill="1" applyBorder="1" applyAlignment="1">
      <alignment horizontal="center" vertical="center"/>
    </xf>
    <xf numFmtId="0" fontId="15" fillId="5" borderId="10" xfId="6" applyFont="1" applyFill="1" applyBorder="1" applyAlignment="1">
      <alignment horizontal="center" vertical="center"/>
    </xf>
    <xf numFmtId="0" fontId="15" fillId="5" borderId="13" xfId="6" applyFont="1" applyFill="1" applyBorder="1" applyAlignment="1">
      <alignment horizontal="center" vertical="center"/>
    </xf>
    <xf numFmtId="0" fontId="15" fillId="5" borderId="14" xfId="6" applyFont="1" applyFill="1" applyBorder="1" applyAlignment="1">
      <alignment horizontal="center" vertical="center"/>
    </xf>
    <xf numFmtId="0" fontId="15" fillId="0" borderId="10" xfId="6" applyFont="1" applyBorder="1" applyAlignment="1">
      <alignment horizontal="center" vertical="center"/>
    </xf>
    <xf numFmtId="0" fontId="15" fillId="0" borderId="13" xfId="6" applyFont="1" applyBorder="1" applyAlignment="1">
      <alignment horizontal="center" vertical="center"/>
    </xf>
    <xf numFmtId="0" fontId="15" fillId="0" borderId="14" xfId="6" applyFont="1" applyBorder="1" applyAlignment="1">
      <alignment horizontal="center" vertical="center"/>
    </xf>
    <xf numFmtId="0" fontId="16" fillId="0" borderId="0" xfId="6" applyFont="1" applyAlignment="1">
      <alignment horizontal="right"/>
    </xf>
    <xf numFmtId="0" fontId="15" fillId="0" borderId="0" xfId="6" applyFont="1" applyAlignment="1">
      <alignment horizontal="left" vertical="top" wrapText="1"/>
    </xf>
    <xf numFmtId="0" fontId="18" fillId="0" borderId="0" xfId="6" applyFont="1" applyAlignment="1">
      <alignment horizontal="left" vertical="top"/>
    </xf>
    <xf numFmtId="0" fontId="11" fillId="0" borderId="0" xfId="6" applyFont="1" applyAlignment="1">
      <alignment horizontal="center" vertical="center"/>
    </xf>
    <xf numFmtId="0" fontId="15" fillId="0" borderId="0" xfId="6" applyFont="1" applyAlignment="1"/>
    <xf numFmtId="0" fontId="18" fillId="0" borderId="0" xfId="6" applyFont="1" applyAlignment="1"/>
    <xf numFmtId="0" fontId="15" fillId="0" borderId="5" xfId="6" applyFont="1" applyBorder="1" applyAlignment="1">
      <alignment horizontal="center" vertical="center" wrapText="1"/>
    </xf>
    <xf numFmtId="0" fontId="18" fillId="0" borderId="7" xfId="6" applyFont="1" applyBorder="1" applyAlignment="1">
      <alignment horizontal="center" vertical="center"/>
    </xf>
    <xf numFmtId="0" fontId="15" fillId="0" borderId="5" xfId="6" applyFont="1" applyBorder="1" applyAlignment="1">
      <alignment horizontal="center" vertical="center"/>
    </xf>
    <xf numFmtId="0" fontId="14" fillId="0" borderId="7" xfId="6" applyBorder="1" applyAlignment="1">
      <alignment horizontal="center" vertical="center" wrapText="1"/>
    </xf>
    <xf numFmtId="0" fontId="19" fillId="0" borderId="5" xfId="6" applyFont="1" applyBorder="1" applyAlignment="1">
      <alignment horizontal="center" vertical="center" wrapText="1"/>
    </xf>
    <xf numFmtId="0" fontId="20" fillId="0" borderId="7" xfId="6" applyFont="1" applyBorder="1" applyAlignment="1">
      <alignment horizontal="center" vertical="center" wrapText="1"/>
    </xf>
    <xf numFmtId="0" fontId="15" fillId="5" borderId="5" xfId="6" applyFont="1" applyFill="1" applyBorder="1" applyAlignment="1">
      <alignment horizontal="center" vertical="center"/>
    </xf>
    <xf numFmtId="0" fontId="15" fillId="0" borderId="7" xfId="6" applyFont="1" applyBorder="1" applyAlignment="1">
      <alignment horizontal="center" vertical="center"/>
    </xf>
    <xf numFmtId="0" fontId="15" fillId="0" borderId="8" xfId="6" applyFont="1" applyBorder="1" applyAlignment="1">
      <alignment horizontal="center" vertical="center"/>
    </xf>
    <xf numFmtId="0" fontId="15" fillId="0" borderId="4" xfId="6" applyFont="1" applyBorder="1" applyAlignment="1">
      <alignment horizontal="center" vertical="center"/>
    </xf>
    <xf numFmtId="0" fontId="15" fillId="0" borderId="11" xfId="6" applyFont="1" applyBorder="1" applyAlignment="1">
      <alignment horizontal="center" vertical="center"/>
    </xf>
    <xf numFmtId="0" fontId="15" fillId="0" borderId="0" xfId="6" applyFont="1" applyAlignment="1">
      <alignment horizontal="center" vertical="center"/>
    </xf>
    <xf numFmtId="0" fontId="15" fillId="0" borderId="12" xfId="6" applyFont="1" applyBorder="1" applyAlignment="1">
      <alignment horizontal="center" vertical="center"/>
    </xf>
    <xf numFmtId="0" fontId="22" fillId="0" borderId="8" xfId="6" applyFont="1" applyBorder="1" applyAlignment="1"/>
    <xf numFmtId="0" fontId="15" fillId="6" borderId="2" xfId="6" applyFont="1" applyFill="1" applyBorder="1" applyAlignment="1">
      <alignment horizontal="center" vertical="center"/>
    </xf>
    <xf numFmtId="0" fontId="14" fillId="6" borderId="3" xfId="6" applyFill="1" applyBorder="1" applyAlignment="1">
      <alignment horizontal="center" vertical="center"/>
    </xf>
    <xf numFmtId="0" fontId="14" fillId="6" borderId="6" xfId="6" applyFill="1" applyBorder="1" applyAlignment="1">
      <alignment horizontal="center" vertical="center"/>
    </xf>
    <xf numFmtId="0" fontId="15" fillId="6" borderId="2" xfId="6" applyFont="1" applyFill="1" applyBorder="1" applyAlignment="1"/>
    <xf numFmtId="0" fontId="14" fillId="6" borderId="3" xfId="6" applyFill="1" applyBorder="1" applyAlignment="1"/>
    <xf numFmtId="0" fontId="14" fillId="6" borderId="6" xfId="6" applyFill="1" applyBorder="1" applyAlignment="1"/>
    <xf numFmtId="0" fontId="11" fillId="0" borderId="0" xfId="0" applyFont="1" applyAlignment="1">
      <alignment horizontal="center" wrapText="1"/>
    </xf>
    <xf numFmtId="0" fontId="23" fillId="0" borderId="0" xfId="0" applyFont="1" applyAlignment="1">
      <alignment horizontal="right" vertical="center"/>
    </xf>
    <xf numFmtId="0" fontId="16" fillId="0" borderId="0" xfId="6" applyFont="1" applyAlignment="1">
      <alignment horizontal="right" wrapText="1"/>
    </xf>
  </cellXfs>
  <cellStyles count="7">
    <cellStyle name="Обычный" xfId="0" builtinId="0"/>
    <cellStyle name="Обычный 2" xfId="1" xr:uid="{00000000-0005-0000-0000-000001000000}"/>
    <cellStyle name="Обычный 3" xfId="3" xr:uid="{00000000-0005-0000-0000-000002000000}"/>
    <cellStyle name="Обычный 4" xfId="2" xr:uid="{00000000-0005-0000-0000-000003000000}"/>
    <cellStyle name="Обычный 4 2" xfId="6" xr:uid="{00000000-0005-0000-0000-000004000000}"/>
    <cellStyle name="Обычный 5" xfId="4" xr:uid="{00000000-0005-0000-0000-000005000000}"/>
    <cellStyle name="Обычный 7"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224118</xdr:colOff>
      <xdr:row>2</xdr:row>
      <xdr:rowOff>78441</xdr:rowOff>
    </xdr:from>
    <xdr:to>
      <xdr:col>8</xdr:col>
      <xdr:colOff>466416</xdr:colOff>
      <xdr:row>49</xdr:row>
      <xdr:rowOff>56030</xdr:rowOff>
    </xdr:to>
    <xdr:pic>
      <xdr:nvPicPr>
        <xdr:cNvPr id="2" name="Рисунок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4118" y="402291"/>
          <a:ext cx="5119098" cy="7588064"/>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23"/>
  <sheetViews>
    <sheetView tabSelected="1" view="pageBreakPreview" zoomScale="115" zoomScaleNormal="110" zoomScaleSheetLayoutView="115" workbookViewId="0">
      <selection activeCell="A3" sqref="A3:D3"/>
    </sheetView>
  </sheetViews>
  <sheetFormatPr defaultColWidth="9.1796875" defaultRowHeight="15.5" x14ac:dyDescent="0.35"/>
  <cols>
    <col min="1" max="1" width="7.1796875" style="3" customWidth="1"/>
    <col min="2" max="2" width="58.81640625" style="4" customWidth="1"/>
    <col min="3" max="3" width="13.54296875" style="3" customWidth="1"/>
    <col min="4" max="4" width="15.26953125" style="3" customWidth="1"/>
    <col min="5" max="5" width="50" style="13" customWidth="1"/>
    <col min="6" max="6" width="9.1796875" style="14"/>
    <col min="7" max="16384" width="9.1796875" style="8"/>
  </cols>
  <sheetData>
    <row r="1" spans="1:4" ht="16.5" x14ac:dyDescent="0.35">
      <c r="D1" s="119" t="s">
        <v>266</v>
      </c>
    </row>
    <row r="3" spans="1:4" ht="19.5" customHeight="1" x14ac:dyDescent="0.35">
      <c r="A3" s="64" t="s">
        <v>14</v>
      </c>
      <c r="B3" s="64"/>
      <c r="C3" s="64"/>
      <c r="D3" s="64"/>
    </row>
    <row r="4" spans="1:4" ht="51" customHeight="1" x14ac:dyDescent="0.35">
      <c r="A4" s="64" t="s">
        <v>60</v>
      </c>
      <c r="B4" s="64"/>
      <c r="C4" s="64"/>
      <c r="D4" s="64"/>
    </row>
    <row r="5" spans="1:4" ht="14.25" customHeight="1" x14ac:dyDescent="0.35">
      <c r="A5" s="68"/>
      <c r="B5" s="68"/>
      <c r="C5" s="68"/>
      <c r="D5" s="68"/>
    </row>
    <row r="6" spans="1:4" ht="37.5" customHeight="1" x14ac:dyDescent="0.35">
      <c r="A6" s="64" t="s">
        <v>0</v>
      </c>
      <c r="B6" s="64"/>
      <c r="C6" s="64"/>
      <c r="D6" s="64"/>
    </row>
    <row r="7" spans="1:4" x14ac:dyDescent="0.35">
      <c r="A7" s="60"/>
      <c r="B7" s="58"/>
      <c r="C7" s="60"/>
      <c r="D7" s="60"/>
    </row>
    <row r="8" spans="1:4" ht="15" x14ac:dyDescent="0.35">
      <c r="A8" s="61" t="s">
        <v>12</v>
      </c>
      <c r="B8" s="61"/>
      <c r="C8" s="61"/>
      <c r="D8" s="61"/>
    </row>
    <row r="9" spans="1:4" x14ac:dyDescent="0.35">
      <c r="A9" s="60"/>
      <c r="B9" s="58"/>
      <c r="C9" s="60"/>
      <c r="D9" s="60"/>
    </row>
    <row r="10" spans="1:4" ht="44.25" customHeight="1" x14ac:dyDescent="0.35">
      <c r="A10" s="61" t="s">
        <v>238</v>
      </c>
      <c r="B10" s="61"/>
      <c r="C10" s="61"/>
      <c r="D10" s="61"/>
    </row>
    <row r="11" spans="1:4" ht="18.75" customHeight="1" x14ac:dyDescent="0.35">
      <c r="A11" s="24" t="s">
        <v>10</v>
      </c>
      <c r="B11" s="24"/>
      <c r="C11" s="24"/>
      <c r="D11" s="24"/>
    </row>
    <row r="12" spans="1:4" ht="34.5" customHeight="1" x14ac:dyDescent="0.35">
      <c r="A12" s="64" t="s">
        <v>40</v>
      </c>
      <c r="B12" s="64"/>
      <c r="C12" s="64"/>
      <c r="D12" s="64"/>
    </row>
    <row r="13" spans="1:4" ht="9" customHeight="1" x14ac:dyDescent="0.35">
      <c r="A13" s="60"/>
      <c r="B13" s="58"/>
      <c r="C13" s="60"/>
      <c r="D13" s="60"/>
    </row>
    <row r="14" spans="1:4" ht="80.25" customHeight="1" x14ac:dyDescent="0.35">
      <c r="A14" s="62" t="s">
        <v>37</v>
      </c>
      <c r="B14" s="62"/>
      <c r="C14" s="62"/>
      <c r="D14" s="62"/>
    </row>
    <row r="15" spans="1:4" ht="133.5" customHeight="1" x14ac:dyDescent="0.35">
      <c r="A15" s="62" t="s">
        <v>230</v>
      </c>
      <c r="B15" s="62"/>
      <c r="C15" s="62"/>
      <c r="D15" s="62"/>
    </row>
    <row r="16" spans="1:4" ht="35.25" customHeight="1" x14ac:dyDescent="0.35">
      <c r="A16" s="61" t="s">
        <v>41</v>
      </c>
      <c r="B16" s="61"/>
      <c r="C16" s="61"/>
      <c r="D16" s="61"/>
    </row>
    <row r="17" spans="1:6" ht="28.5" customHeight="1" x14ac:dyDescent="0.35">
      <c r="A17" s="58"/>
      <c r="B17" s="65" t="s">
        <v>21</v>
      </c>
      <c r="C17" s="65"/>
      <c r="D17" s="58"/>
    </row>
    <row r="18" spans="1:6" ht="13.5" customHeight="1" x14ac:dyDescent="0.35">
      <c r="A18" s="60"/>
      <c r="B18" s="58"/>
      <c r="C18" s="60"/>
      <c r="D18" s="60"/>
    </row>
    <row r="19" spans="1:6" s="7" customFormat="1" x14ac:dyDescent="0.25">
      <c r="A19" s="2" t="s">
        <v>8</v>
      </c>
      <c r="B19" s="2" t="s">
        <v>1</v>
      </c>
      <c r="C19" s="2" t="s">
        <v>2</v>
      </c>
      <c r="D19" s="5" t="s">
        <v>3</v>
      </c>
      <c r="E19" s="70"/>
      <c r="F19" s="12"/>
    </row>
    <row r="20" spans="1:6" s="7" customFormat="1" x14ac:dyDescent="0.25">
      <c r="A20" s="6">
        <v>1</v>
      </c>
      <c r="B20" s="6">
        <v>2</v>
      </c>
      <c r="C20" s="6">
        <v>3</v>
      </c>
      <c r="D20" s="10">
        <v>4</v>
      </c>
      <c r="E20" s="70"/>
      <c r="F20" s="12"/>
    </row>
    <row r="21" spans="1:6" ht="51" customHeight="1" x14ac:dyDescent="0.35">
      <c r="A21" s="66" t="s">
        <v>103</v>
      </c>
      <c r="B21" s="74"/>
      <c r="C21" s="74"/>
      <c r="D21" s="74"/>
      <c r="E21" s="70"/>
    </row>
    <row r="22" spans="1:6" ht="125.25" customHeight="1" x14ac:dyDescent="0.35">
      <c r="A22" s="2">
        <v>1</v>
      </c>
      <c r="B22" s="1" t="s">
        <v>105</v>
      </c>
      <c r="C22" s="2" t="s">
        <v>104</v>
      </c>
      <c r="D22" s="10">
        <v>1</v>
      </c>
      <c r="E22" s="59"/>
    </row>
    <row r="23" spans="1:6" ht="46.5" x14ac:dyDescent="0.35">
      <c r="A23" s="2">
        <v>2</v>
      </c>
      <c r="B23" s="1" t="s">
        <v>106</v>
      </c>
      <c r="C23" s="2" t="s">
        <v>22</v>
      </c>
      <c r="D23" s="11" t="s">
        <v>107</v>
      </c>
    </row>
    <row r="24" spans="1:6" ht="93" x14ac:dyDescent="0.35">
      <c r="A24" s="2">
        <v>3</v>
      </c>
      <c r="B24" s="1" t="s">
        <v>108</v>
      </c>
      <c r="C24" s="2" t="s">
        <v>22</v>
      </c>
      <c r="D24" s="11" t="s">
        <v>107</v>
      </c>
      <c r="E24" s="20"/>
    </row>
    <row r="25" spans="1:6" ht="62" x14ac:dyDescent="0.35">
      <c r="A25" s="2">
        <v>4</v>
      </c>
      <c r="B25" s="1" t="s">
        <v>109</v>
      </c>
      <c r="C25" s="2" t="s">
        <v>36</v>
      </c>
      <c r="D25" s="11" t="s">
        <v>110</v>
      </c>
    </row>
    <row r="26" spans="1:6" ht="108.5" x14ac:dyDescent="0.35">
      <c r="A26" s="2">
        <v>5</v>
      </c>
      <c r="B26" s="1" t="s">
        <v>112</v>
      </c>
      <c r="C26" s="2" t="s">
        <v>35</v>
      </c>
      <c r="D26" s="11" t="s">
        <v>111</v>
      </c>
    </row>
    <row r="27" spans="1:6" ht="93" x14ac:dyDescent="0.35">
      <c r="A27" s="2">
        <v>6</v>
      </c>
      <c r="B27" s="1" t="s">
        <v>245</v>
      </c>
      <c r="C27" s="2" t="s">
        <v>9</v>
      </c>
      <c r="D27" s="11" t="s">
        <v>110</v>
      </c>
      <c r="E27" s="15"/>
    </row>
    <row r="28" spans="1:6" ht="93" x14ac:dyDescent="0.35">
      <c r="A28" s="2">
        <v>7</v>
      </c>
      <c r="B28" s="9" t="s">
        <v>33</v>
      </c>
      <c r="C28" s="21" t="s">
        <v>30</v>
      </c>
      <c r="D28" s="23">
        <v>6</v>
      </c>
      <c r="E28" s="16"/>
    </row>
    <row r="29" spans="1:6" ht="191.25" customHeight="1" x14ac:dyDescent="0.35">
      <c r="A29" s="2">
        <v>8</v>
      </c>
      <c r="B29" s="1" t="s">
        <v>113</v>
      </c>
      <c r="C29" s="6" t="s">
        <v>9</v>
      </c>
      <c r="D29" s="11" t="s">
        <v>114</v>
      </c>
      <c r="E29" s="16"/>
    </row>
    <row r="30" spans="1:6" ht="31" x14ac:dyDescent="0.35">
      <c r="A30" s="2">
        <v>9</v>
      </c>
      <c r="B30" s="1" t="s">
        <v>115</v>
      </c>
      <c r="C30" s="2" t="s">
        <v>9</v>
      </c>
      <c r="D30" s="11" t="s">
        <v>114</v>
      </c>
      <c r="E30" s="16"/>
    </row>
    <row r="31" spans="1:6" ht="108.5" x14ac:dyDescent="0.35">
      <c r="A31" s="2">
        <v>10</v>
      </c>
      <c r="B31" s="1" t="s">
        <v>146</v>
      </c>
      <c r="C31" s="6" t="s">
        <v>35</v>
      </c>
      <c r="D31" s="6">
        <f>13.734+0.566</f>
        <v>14.3</v>
      </c>
      <c r="E31" s="16"/>
    </row>
    <row r="32" spans="1:6" ht="23.25" customHeight="1" x14ac:dyDescent="0.35">
      <c r="A32" s="2">
        <v>11</v>
      </c>
      <c r="B32" s="9" t="s">
        <v>189</v>
      </c>
      <c r="C32" s="6"/>
      <c r="D32" s="10"/>
    </row>
    <row r="33" spans="1:5" ht="41.25" customHeight="1" x14ac:dyDescent="0.35">
      <c r="A33" s="66" t="s">
        <v>116</v>
      </c>
      <c r="B33" s="67"/>
      <c r="C33" s="67"/>
      <c r="D33" s="67"/>
    </row>
    <row r="34" spans="1:5" ht="108.5" x14ac:dyDescent="0.35">
      <c r="A34" s="2">
        <v>12</v>
      </c>
      <c r="B34" s="1" t="s">
        <v>117</v>
      </c>
      <c r="C34" s="2" t="s">
        <v>118</v>
      </c>
      <c r="D34" s="10">
        <v>1</v>
      </c>
      <c r="E34" s="17"/>
    </row>
    <row r="35" spans="1:5" ht="46.5" x14ac:dyDescent="0.35">
      <c r="A35" s="2">
        <v>13</v>
      </c>
      <c r="B35" s="1" t="s">
        <v>119</v>
      </c>
      <c r="C35" s="2" t="s">
        <v>23</v>
      </c>
      <c r="D35" s="11" t="s">
        <v>120</v>
      </c>
    </row>
    <row r="36" spans="1:5" ht="93" x14ac:dyDescent="0.35">
      <c r="A36" s="2">
        <v>14</v>
      </c>
      <c r="B36" s="1" t="s">
        <v>108</v>
      </c>
      <c r="C36" s="2" t="s">
        <v>23</v>
      </c>
      <c r="D36" s="11" t="s">
        <v>120</v>
      </c>
    </row>
    <row r="37" spans="1:5" ht="46.5" x14ac:dyDescent="0.35">
      <c r="A37" s="2">
        <v>15</v>
      </c>
      <c r="B37" s="1" t="s">
        <v>121</v>
      </c>
      <c r="C37" s="2" t="s">
        <v>36</v>
      </c>
      <c r="D37" s="5">
        <v>243.1</v>
      </c>
    </row>
    <row r="38" spans="1:5" ht="108.5" x14ac:dyDescent="0.35">
      <c r="A38" s="2">
        <v>16</v>
      </c>
      <c r="B38" s="1" t="s">
        <v>122</v>
      </c>
      <c r="C38" s="2" t="s">
        <v>35</v>
      </c>
      <c r="D38" s="5">
        <v>0.122</v>
      </c>
    </row>
    <row r="39" spans="1:5" ht="62" x14ac:dyDescent="0.35">
      <c r="A39" s="2">
        <v>17</v>
      </c>
      <c r="B39" s="1" t="s">
        <v>246</v>
      </c>
      <c r="C39" s="2" t="s">
        <v>9</v>
      </c>
      <c r="D39" s="5">
        <v>243.1</v>
      </c>
    </row>
    <row r="40" spans="1:5" ht="93" x14ac:dyDescent="0.35">
      <c r="A40" s="2">
        <v>18</v>
      </c>
      <c r="B40" s="9" t="s">
        <v>33</v>
      </c>
      <c r="C40" s="21" t="s">
        <v>30</v>
      </c>
      <c r="D40" s="22">
        <v>3</v>
      </c>
      <c r="E40" s="16"/>
    </row>
    <row r="41" spans="1:5" ht="32.25" customHeight="1" x14ac:dyDescent="0.35">
      <c r="A41" s="2">
        <v>22</v>
      </c>
      <c r="B41" s="9" t="s">
        <v>241</v>
      </c>
      <c r="C41" s="6"/>
      <c r="D41" s="10"/>
    </row>
    <row r="42" spans="1:5" ht="47.25" customHeight="1" x14ac:dyDescent="0.35">
      <c r="A42" s="66" t="s">
        <v>123</v>
      </c>
      <c r="B42" s="67"/>
      <c r="C42" s="67"/>
      <c r="D42" s="67"/>
    </row>
    <row r="43" spans="1:5" ht="108.5" x14ac:dyDescent="0.35">
      <c r="A43" s="2">
        <v>23</v>
      </c>
      <c r="B43" s="1" t="s">
        <v>143</v>
      </c>
      <c r="C43" s="2" t="s">
        <v>118</v>
      </c>
      <c r="D43" s="10">
        <v>1</v>
      </c>
    </row>
    <row r="44" spans="1:5" ht="46.5" x14ac:dyDescent="0.35">
      <c r="A44" s="2">
        <v>24</v>
      </c>
      <c r="B44" s="1" t="s">
        <v>119</v>
      </c>
      <c r="C44" s="2" t="s">
        <v>23</v>
      </c>
      <c r="D44" s="11" t="s">
        <v>120</v>
      </c>
    </row>
    <row r="45" spans="1:5" ht="93" x14ac:dyDescent="0.35">
      <c r="A45" s="2">
        <v>25</v>
      </c>
      <c r="B45" s="1" t="s">
        <v>124</v>
      </c>
      <c r="C45" s="2" t="s">
        <v>23</v>
      </c>
      <c r="D45" s="11" t="s">
        <v>120</v>
      </c>
    </row>
    <row r="46" spans="1:5" ht="46.5" x14ac:dyDescent="0.35">
      <c r="A46" s="2">
        <v>26</v>
      </c>
      <c r="B46" s="1" t="s">
        <v>125</v>
      </c>
      <c r="C46" s="2" t="s">
        <v>9</v>
      </c>
      <c r="D46" s="5">
        <v>229.1</v>
      </c>
      <c r="E46" s="18"/>
    </row>
    <row r="47" spans="1:5" ht="108.5" x14ac:dyDescent="0.35">
      <c r="A47" s="2">
        <v>27</v>
      </c>
      <c r="B47" s="1" t="s">
        <v>126</v>
      </c>
      <c r="C47" s="2" t="s">
        <v>35</v>
      </c>
      <c r="D47" s="5">
        <v>0.115</v>
      </c>
      <c r="E47" s="18"/>
    </row>
    <row r="48" spans="1:5" ht="46.5" x14ac:dyDescent="0.35">
      <c r="A48" s="2">
        <v>28</v>
      </c>
      <c r="B48" s="1" t="s">
        <v>127</v>
      </c>
      <c r="C48" s="2" t="s">
        <v>9</v>
      </c>
      <c r="D48" s="5">
        <v>229.1</v>
      </c>
    </row>
    <row r="49" spans="1:5" ht="70.5" customHeight="1" x14ac:dyDescent="0.35">
      <c r="A49" s="2">
        <v>29</v>
      </c>
      <c r="B49" s="1" t="s">
        <v>128</v>
      </c>
      <c r="C49" s="2" t="s">
        <v>9</v>
      </c>
      <c r="D49" s="5">
        <v>229.1</v>
      </c>
    </row>
    <row r="50" spans="1:5" ht="155" x14ac:dyDescent="0.35">
      <c r="A50" s="2">
        <v>30</v>
      </c>
      <c r="B50" s="1" t="s">
        <v>129</v>
      </c>
      <c r="C50" s="2" t="s">
        <v>9</v>
      </c>
      <c r="D50" s="5">
        <v>229.1</v>
      </c>
    </row>
    <row r="51" spans="1:5" ht="31" x14ac:dyDescent="0.35">
      <c r="A51" s="2">
        <v>31</v>
      </c>
      <c r="B51" s="1" t="s">
        <v>130</v>
      </c>
      <c r="C51" s="2" t="s">
        <v>9</v>
      </c>
      <c r="D51" s="5">
        <v>229.1</v>
      </c>
    </row>
    <row r="52" spans="1:5" ht="124" x14ac:dyDescent="0.35">
      <c r="A52" s="2">
        <v>32</v>
      </c>
      <c r="B52" s="1" t="s">
        <v>147</v>
      </c>
      <c r="C52" s="6" t="s">
        <v>35</v>
      </c>
      <c r="D52" s="6">
        <f>6.415+0.07</f>
        <v>6.4850000000000003</v>
      </c>
    </row>
    <row r="53" spans="1:5" ht="93" x14ac:dyDescent="0.35">
      <c r="A53" s="2">
        <v>33</v>
      </c>
      <c r="B53" s="9" t="s">
        <v>33</v>
      </c>
      <c r="C53" s="21" t="s">
        <v>30</v>
      </c>
      <c r="D53" s="23">
        <v>3</v>
      </c>
      <c r="E53" s="16"/>
    </row>
    <row r="54" spans="1:5" ht="33.75" customHeight="1" x14ac:dyDescent="0.35">
      <c r="A54" s="2">
        <v>34</v>
      </c>
      <c r="B54" s="9" t="s">
        <v>131</v>
      </c>
      <c r="C54" s="6"/>
      <c r="D54" s="10"/>
    </row>
    <row r="55" spans="1:5" ht="44.25" customHeight="1" x14ac:dyDescent="0.35">
      <c r="A55" s="66" t="s">
        <v>133</v>
      </c>
      <c r="B55" s="67"/>
      <c r="C55" s="67"/>
      <c r="D55" s="67"/>
    </row>
    <row r="56" spans="1:5" ht="139.5" x14ac:dyDescent="0.35">
      <c r="A56" s="5">
        <v>35</v>
      </c>
      <c r="B56" s="1" t="s">
        <v>105</v>
      </c>
      <c r="C56" s="2" t="s">
        <v>104</v>
      </c>
      <c r="D56" s="10">
        <v>1</v>
      </c>
    </row>
    <row r="57" spans="1:5" ht="46.5" x14ac:dyDescent="0.35">
      <c r="A57" s="5">
        <v>36</v>
      </c>
      <c r="B57" s="1" t="s">
        <v>106</v>
      </c>
      <c r="C57" s="2" t="s">
        <v>22</v>
      </c>
      <c r="D57" s="11" t="s">
        <v>107</v>
      </c>
      <c r="E57" s="19"/>
    </row>
    <row r="58" spans="1:5" ht="93" x14ac:dyDescent="0.35">
      <c r="A58" s="5">
        <v>37</v>
      </c>
      <c r="B58" s="1" t="s">
        <v>61</v>
      </c>
      <c r="C58" s="2" t="s">
        <v>22</v>
      </c>
      <c r="D58" s="11" t="s">
        <v>107</v>
      </c>
    </row>
    <row r="59" spans="1:5" ht="62" x14ac:dyDescent="0.35">
      <c r="A59" s="5">
        <v>38</v>
      </c>
      <c r="B59" s="1" t="s">
        <v>109</v>
      </c>
      <c r="C59" s="2" t="s">
        <v>36</v>
      </c>
      <c r="D59" s="11" t="s">
        <v>110</v>
      </c>
      <c r="E59" s="16"/>
    </row>
    <row r="60" spans="1:5" ht="108.5" x14ac:dyDescent="0.35">
      <c r="A60" s="5">
        <v>39</v>
      </c>
      <c r="B60" s="1" t="s">
        <v>132</v>
      </c>
      <c r="C60" s="2" t="s">
        <v>35</v>
      </c>
      <c r="D60" s="11" t="s">
        <v>111</v>
      </c>
      <c r="E60" s="16"/>
    </row>
    <row r="61" spans="1:5" ht="93" x14ac:dyDescent="0.35">
      <c r="A61" s="5">
        <v>40</v>
      </c>
      <c r="B61" s="1" t="s">
        <v>245</v>
      </c>
      <c r="C61" s="2" t="s">
        <v>9</v>
      </c>
      <c r="D61" s="11" t="s">
        <v>110</v>
      </c>
      <c r="E61" s="16"/>
    </row>
    <row r="62" spans="1:5" ht="93" x14ac:dyDescent="0.35">
      <c r="A62" s="5">
        <v>41</v>
      </c>
      <c r="B62" s="9" t="s">
        <v>33</v>
      </c>
      <c r="C62" s="21" t="s">
        <v>30</v>
      </c>
      <c r="D62" s="23">
        <v>6</v>
      </c>
    </row>
    <row r="63" spans="1:5" ht="186" x14ac:dyDescent="0.35">
      <c r="A63" s="5">
        <v>42</v>
      </c>
      <c r="B63" s="1" t="s">
        <v>113</v>
      </c>
      <c r="C63" s="6" t="s">
        <v>9</v>
      </c>
      <c r="D63" s="11" t="s">
        <v>114</v>
      </c>
    </row>
    <row r="64" spans="1:5" ht="31" x14ac:dyDescent="0.35">
      <c r="A64" s="5">
        <v>43</v>
      </c>
      <c r="B64" s="1" t="s">
        <v>115</v>
      </c>
      <c r="C64" s="2" t="s">
        <v>9</v>
      </c>
      <c r="D64" s="11" t="s">
        <v>114</v>
      </c>
    </row>
    <row r="65" spans="1:4" ht="124" x14ac:dyDescent="0.35">
      <c r="A65" s="5">
        <v>44</v>
      </c>
      <c r="B65" s="1" t="s">
        <v>148</v>
      </c>
      <c r="C65" s="6" t="s">
        <v>35</v>
      </c>
      <c r="D65" s="6">
        <f>13.734+0.566</f>
        <v>14.3</v>
      </c>
    </row>
    <row r="66" spans="1:4" ht="26.25" customHeight="1" x14ac:dyDescent="0.35">
      <c r="A66" s="5">
        <v>45</v>
      </c>
      <c r="B66" s="9" t="s">
        <v>242</v>
      </c>
      <c r="C66" s="6"/>
      <c r="D66" s="10"/>
    </row>
    <row r="67" spans="1:4" ht="44.25" customHeight="1" x14ac:dyDescent="0.35">
      <c r="A67" s="66" t="s">
        <v>134</v>
      </c>
      <c r="B67" s="67"/>
      <c r="C67" s="67"/>
      <c r="D67" s="67"/>
    </row>
    <row r="68" spans="1:4" ht="108.5" x14ac:dyDescent="0.35">
      <c r="A68" s="2">
        <v>46</v>
      </c>
      <c r="B68" s="1" t="s">
        <v>135</v>
      </c>
      <c r="C68" s="2" t="s">
        <v>136</v>
      </c>
      <c r="D68" s="10">
        <v>1</v>
      </c>
    </row>
    <row r="69" spans="1:4" ht="46.5" x14ac:dyDescent="0.35">
      <c r="A69" s="2">
        <v>47</v>
      </c>
      <c r="B69" s="1" t="s">
        <v>138</v>
      </c>
      <c r="C69" s="2" t="s">
        <v>23</v>
      </c>
      <c r="D69" s="11" t="s">
        <v>137</v>
      </c>
    </row>
    <row r="70" spans="1:4" ht="93" x14ac:dyDescent="0.35">
      <c r="A70" s="2">
        <v>48</v>
      </c>
      <c r="B70" s="1" t="s">
        <v>139</v>
      </c>
      <c r="C70" s="2" t="s">
        <v>23</v>
      </c>
      <c r="D70" s="11" t="s">
        <v>137</v>
      </c>
    </row>
    <row r="71" spans="1:4" ht="31" x14ac:dyDescent="0.35">
      <c r="A71" s="2">
        <v>49</v>
      </c>
      <c r="B71" s="1" t="s">
        <v>140</v>
      </c>
      <c r="C71" s="2" t="s">
        <v>36</v>
      </c>
      <c r="D71" s="5">
        <v>28</v>
      </c>
    </row>
    <row r="72" spans="1:4" ht="108.5" x14ac:dyDescent="0.35">
      <c r="A72" s="2">
        <v>50</v>
      </c>
      <c r="B72" s="1" t="s">
        <v>141</v>
      </c>
      <c r="C72" s="2" t="s">
        <v>35</v>
      </c>
      <c r="D72" s="5">
        <v>1.4E-2</v>
      </c>
    </row>
    <row r="73" spans="1:4" ht="62" x14ac:dyDescent="0.35">
      <c r="A73" s="2">
        <v>51</v>
      </c>
      <c r="B73" s="1" t="s">
        <v>247</v>
      </c>
      <c r="C73" s="2" t="s">
        <v>9</v>
      </c>
      <c r="D73" s="5">
        <v>28</v>
      </c>
    </row>
    <row r="74" spans="1:4" ht="93" x14ac:dyDescent="0.35">
      <c r="A74" s="2">
        <v>52</v>
      </c>
      <c r="B74" s="9" t="s">
        <v>33</v>
      </c>
      <c r="C74" s="21" t="s">
        <v>30</v>
      </c>
      <c r="D74" s="22">
        <v>3</v>
      </c>
    </row>
    <row r="75" spans="1:4" ht="139.5" x14ac:dyDescent="0.35">
      <c r="A75" s="2">
        <v>53</v>
      </c>
      <c r="B75" s="1" t="s">
        <v>145</v>
      </c>
      <c r="C75" s="2" t="s">
        <v>9</v>
      </c>
      <c r="D75" s="5">
        <v>28</v>
      </c>
    </row>
    <row r="76" spans="1:4" ht="31" x14ac:dyDescent="0.35">
      <c r="A76" s="2">
        <v>54</v>
      </c>
      <c r="B76" s="1" t="s">
        <v>142</v>
      </c>
      <c r="C76" s="2" t="s">
        <v>9</v>
      </c>
      <c r="D76" s="5">
        <v>28</v>
      </c>
    </row>
    <row r="77" spans="1:4" ht="124" x14ac:dyDescent="0.35">
      <c r="A77" s="2">
        <v>55</v>
      </c>
      <c r="B77" s="1" t="s">
        <v>149</v>
      </c>
      <c r="C77" s="6" t="s">
        <v>35</v>
      </c>
      <c r="D77" s="6">
        <f>0.784+0.009</f>
        <v>0.79300000000000004</v>
      </c>
    </row>
    <row r="78" spans="1:4" x14ac:dyDescent="0.35">
      <c r="A78" s="2">
        <v>56</v>
      </c>
      <c r="B78" s="9" t="s">
        <v>153</v>
      </c>
      <c r="C78" s="6"/>
      <c r="D78" s="10"/>
    </row>
    <row r="79" spans="1:4" ht="50.25" customHeight="1" x14ac:dyDescent="0.35">
      <c r="A79" s="66" t="s">
        <v>144</v>
      </c>
      <c r="B79" s="67"/>
      <c r="C79" s="67"/>
      <c r="D79" s="67"/>
    </row>
    <row r="80" spans="1:4" ht="62" x14ac:dyDescent="0.35">
      <c r="A80" s="2">
        <v>57</v>
      </c>
      <c r="B80" s="1" t="s">
        <v>248</v>
      </c>
      <c r="C80" s="2" t="s">
        <v>9</v>
      </c>
      <c r="D80" s="5">
        <v>28.2</v>
      </c>
    </row>
    <row r="81" spans="1:4" ht="93" x14ac:dyDescent="0.35">
      <c r="A81" s="2">
        <v>58</v>
      </c>
      <c r="B81" s="9" t="s">
        <v>33</v>
      </c>
      <c r="C81" s="21" t="s">
        <v>30</v>
      </c>
      <c r="D81" s="22">
        <v>3</v>
      </c>
    </row>
    <row r="82" spans="1:4" ht="139.5" x14ac:dyDescent="0.35">
      <c r="A82" s="2">
        <v>59</v>
      </c>
      <c r="B82" s="1" t="s">
        <v>150</v>
      </c>
      <c r="C82" s="2" t="s">
        <v>9</v>
      </c>
      <c r="D82" s="5">
        <v>28.2</v>
      </c>
    </row>
    <row r="83" spans="1:4" ht="31" x14ac:dyDescent="0.35">
      <c r="A83" s="2">
        <v>60</v>
      </c>
      <c r="B83" s="1" t="s">
        <v>151</v>
      </c>
      <c r="C83" s="2" t="s">
        <v>9</v>
      </c>
      <c r="D83" s="5">
        <v>28.2</v>
      </c>
    </row>
    <row r="84" spans="1:4" ht="124" x14ac:dyDescent="0.35">
      <c r="A84" s="2">
        <v>61</v>
      </c>
      <c r="B84" s="1" t="s">
        <v>152</v>
      </c>
      <c r="C84" s="6" t="s">
        <v>35</v>
      </c>
      <c r="D84" s="6">
        <f>0.29+0.009</f>
        <v>0.29899999999999999</v>
      </c>
    </row>
    <row r="85" spans="1:4" x14ac:dyDescent="0.35">
      <c r="A85" s="2">
        <v>62</v>
      </c>
      <c r="B85" s="9" t="s">
        <v>131</v>
      </c>
      <c r="C85" s="6"/>
      <c r="D85" s="10"/>
    </row>
    <row r="86" spans="1:4" ht="45.75" customHeight="1" x14ac:dyDescent="0.35">
      <c r="A86" s="66" t="s">
        <v>154</v>
      </c>
      <c r="B86" s="67"/>
      <c r="C86" s="67"/>
      <c r="D86" s="67"/>
    </row>
    <row r="87" spans="1:4" ht="108.5" x14ac:dyDescent="0.35">
      <c r="A87" s="2">
        <v>63</v>
      </c>
      <c r="B87" s="1" t="s">
        <v>156</v>
      </c>
      <c r="C87" s="2" t="s">
        <v>155</v>
      </c>
      <c r="D87" s="10">
        <v>1</v>
      </c>
    </row>
    <row r="88" spans="1:4" ht="46.5" x14ac:dyDescent="0.35">
      <c r="A88" s="2">
        <v>64</v>
      </c>
      <c r="B88" s="1" t="s">
        <v>157</v>
      </c>
      <c r="C88" s="2" t="s">
        <v>23</v>
      </c>
      <c r="D88" s="11" t="s">
        <v>158</v>
      </c>
    </row>
    <row r="89" spans="1:4" ht="93" x14ac:dyDescent="0.35">
      <c r="A89" s="2">
        <v>65</v>
      </c>
      <c r="B89" s="1" t="s">
        <v>159</v>
      </c>
      <c r="C89" s="2" t="s">
        <v>23</v>
      </c>
      <c r="D89" s="11" t="s">
        <v>158</v>
      </c>
    </row>
    <row r="90" spans="1:4" ht="46.5" x14ac:dyDescent="0.35">
      <c r="A90" s="2">
        <v>66</v>
      </c>
      <c r="B90" s="1" t="s">
        <v>160</v>
      </c>
      <c r="C90" s="2" t="s">
        <v>36</v>
      </c>
      <c r="D90" s="5">
        <v>83.5</v>
      </c>
    </row>
    <row r="91" spans="1:4" ht="108.5" x14ac:dyDescent="0.35">
      <c r="A91" s="2">
        <v>67</v>
      </c>
      <c r="B91" s="1" t="s">
        <v>161</v>
      </c>
      <c r="C91" s="2" t="s">
        <v>35</v>
      </c>
      <c r="D91" s="5">
        <v>4.2000000000000003E-2</v>
      </c>
    </row>
    <row r="92" spans="1:4" ht="62" x14ac:dyDescent="0.35">
      <c r="A92" s="2">
        <v>68</v>
      </c>
      <c r="B92" s="1" t="s">
        <v>249</v>
      </c>
      <c r="C92" s="2" t="s">
        <v>9</v>
      </c>
      <c r="D92" s="5">
        <v>83.5</v>
      </c>
    </row>
    <row r="93" spans="1:4" ht="93" x14ac:dyDescent="0.35">
      <c r="A93" s="2">
        <v>69</v>
      </c>
      <c r="B93" s="9" t="s">
        <v>33</v>
      </c>
      <c r="C93" s="21" t="s">
        <v>30</v>
      </c>
      <c r="D93" s="22">
        <v>3</v>
      </c>
    </row>
    <row r="94" spans="1:4" ht="170.5" x14ac:dyDescent="0.35">
      <c r="A94" s="2">
        <v>70</v>
      </c>
      <c r="B94" s="1" t="s">
        <v>163</v>
      </c>
      <c r="C94" s="6" t="s">
        <v>9</v>
      </c>
      <c r="D94" s="11" t="s">
        <v>162</v>
      </c>
    </row>
    <row r="95" spans="1:4" ht="31" x14ac:dyDescent="0.35">
      <c r="A95" s="2">
        <v>71</v>
      </c>
      <c r="B95" s="1" t="s">
        <v>164</v>
      </c>
      <c r="C95" s="2" t="s">
        <v>9</v>
      </c>
      <c r="D95" s="11" t="s">
        <v>162</v>
      </c>
    </row>
    <row r="96" spans="1:4" ht="124" x14ac:dyDescent="0.35">
      <c r="A96" s="2">
        <v>72</v>
      </c>
      <c r="B96" s="1" t="s">
        <v>165</v>
      </c>
      <c r="C96" s="6" t="s">
        <v>35</v>
      </c>
      <c r="D96" s="6">
        <f>2.335+0.025</f>
        <v>2.36</v>
      </c>
    </row>
    <row r="97" spans="1:4" x14ac:dyDescent="0.35">
      <c r="A97" s="2">
        <v>73</v>
      </c>
      <c r="B97" s="9" t="s">
        <v>241</v>
      </c>
      <c r="C97" s="6"/>
      <c r="D97" s="10"/>
    </row>
    <row r="98" spans="1:4" ht="55.5" customHeight="1" x14ac:dyDescent="0.35">
      <c r="A98" s="66" t="s">
        <v>166</v>
      </c>
      <c r="B98" s="67"/>
      <c r="C98" s="67"/>
      <c r="D98" s="67"/>
    </row>
    <row r="99" spans="1:4" ht="117.75" customHeight="1" x14ac:dyDescent="0.35">
      <c r="A99" s="2">
        <v>74</v>
      </c>
      <c r="B99" s="1" t="s">
        <v>168</v>
      </c>
      <c r="C99" s="2" t="s">
        <v>167</v>
      </c>
      <c r="D99" s="10">
        <v>1</v>
      </c>
    </row>
    <row r="100" spans="1:4" ht="46.5" x14ac:dyDescent="0.35">
      <c r="A100" s="2">
        <v>75</v>
      </c>
      <c r="B100" s="1" t="s">
        <v>157</v>
      </c>
      <c r="C100" s="2" t="s">
        <v>23</v>
      </c>
      <c r="D100" s="11" t="s">
        <v>158</v>
      </c>
    </row>
    <row r="101" spans="1:4" ht="93" x14ac:dyDescent="0.35">
      <c r="A101" s="2">
        <v>76</v>
      </c>
      <c r="B101" s="1" t="s">
        <v>169</v>
      </c>
      <c r="C101" s="2" t="s">
        <v>23</v>
      </c>
      <c r="D101" s="11" t="s">
        <v>158</v>
      </c>
    </row>
    <row r="102" spans="1:4" ht="46.5" x14ac:dyDescent="0.35">
      <c r="A102" s="2">
        <v>77</v>
      </c>
      <c r="B102" s="1" t="s">
        <v>170</v>
      </c>
      <c r="C102" s="2" t="s">
        <v>36</v>
      </c>
      <c r="D102" s="5">
        <v>113.2</v>
      </c>
    </row>
    <row r="103" spans="1:4" ht="108.5" x14ac:dyDescent="0.35">
      <c r="A103" s="2">
        <v>78</v>
      </c>
      <c r="B103" s="1" t="s">
        <v>173</v>
      </c>
      <c r="C103" s="2" t="s">
        <v>35</v>
      </c>
      <c r="D103" s="5">
        <v>5.6000000000000001E-2</v>
      </c>
    </row>
    <row r="104" spans="1:4" ht="62" x14ac:dyDescent="0.35">
      <c r="A104" s="2">
        <v>79</v>
      </c>
      <c r="B104" s="1" t="s">
        <v>250</v>
      </c>
      <c r="C104" s="2" t="s">
        <v>9</v>
      </c>
      <c r="D104" s="5">
        <v>113.2</v>
      </c>
    </row>
    <row r="105" spans="1:4" ht="93" x14ac:dyDescent="0.35">
      <c r="A105" s="2">
        <v>80</v>
      </c>
      <c r="B105" s="9" t="s">
        <v>33</v>
      </c>
      <c r="C105" s="21" t="s">
        <v>30</v>
      </c>
      <c r="D105" s="22">
        <v>3</v>
      </c>
    </row>
    <row r="106" spans="1:4" ht="170.5" x14ac:dyDescent="0.35">
      <c r="A106" s="2">
        <v>81</v>
      </c>
      <c r="B106" s="1" t="s">
        <v>172</v>
      </c>
      <c r="C106" s="6" t="s">
        <v>9</v>
      </c>
      <c r="D106" s="5">
        <v>113.2</v>
      </c>
    </row>
    <row r="107" spans="1:4" ht="31" x14ac:dyDescent="0.35">
      <c r="A107" s="2">
        <v>82</v>
      </c>
      <c r="B107" s="1" t="s">
        <v>171</v>
      </c>
      <c r="C107" s="2" t="s">
        <v>9</v>
      </c>
      <c r="D107" s="5">
        <v>113.2</v>
      </c>
    </row>
    <row r="108" spans="1:4" ht="124" x14ac:dyDescent="0.35">
      <c r="A108" s="2">
        <v>83</v>
      </c>
      <c r="B108" s="1" t="s">
        <v>174</v>
      </c>
      <c r="C108" s="6" t="s">
        <v>35</v>
      </c>
      <c r="D108" s="6">
        <f>3.169+0.035</f>
        <v>3.2040000000000002</v>
      </c>
    </row>
    <row r="109" spans="1:4" x14ac:dyDescent="0.35">
      <c r="A109" s="2">
        <v>84</v>
      </c>
      <c r="B109" s="9" t="s">
        <v>153</v>
      </c>
      <c r="C109" s="6"/>
      <c r="D109" s="10"/>
    </row>
    <row r="110" spans="1:4" ht="48.75" customHeight="1" x14ac:dyDescent="0.35">
      <c r="A110" s="66" t="s">
        <v>175</v>
      </c>
      <c r="B110" s="67"/>
      <c r="C110" s="67"/>
      <c r="D110" s="67"/>
    </row>
    <row r="111" spans="1:4" ht="108.5" x14ac:dyDescent="0.35">
      <c r="A111" s="2">
        <v>85</v>
      </c>
      <c r="B111" s="1" t="s">
        <v>117</v>
      </c>
      <c r="C111" s="2" t="s">
        <v>118</v>
      </c>
      <c r="D111" s="10">
        <v>1</v>
      </c>
    </row>
    <row r="112" spans="1:4" ht="46.5" x14ac:dyDescent="0.35">
      <c r="A112" s="2">
        <v>86</v>
      </c>
      <c r="B112" s="1" t="s">
        <v>119</v>
      </c>
      <c r="C112" s="2" t="s">
        <v>23</v>
      </c>
      <c r="D112" s="11" t="s">
        <v>120</v>
      </c>
    </row>
    <row r="113" spans="1:4" ht="93" x14ac:dyDescent="0.35">
      <c r="A113" s="2">
        <v>87</v>
      </c>
      <c r="B113" s="1" t="s">
        <v>108</v>
      </c>
      <c r="C113" s="2" t="s">
        <v>23</v>
      </c>
      <c r="D113" s="11" t="s">
        <v>120</v>
      </c>
    </row>
    <row r="114" spans="1:4" ht="46.5" x14ac:dyDescent="0.35">
      <c r="A114" s="2">
        <v>88</v>
      </c>
      <c r="B114" s="1" t="s">
        <v>121</v>
      </c>
      <c r="C114" s="2" t="s">
        <v>36</v>
      </c>
      <c r="D114" s="5">
        <v>243.1</v>
      </c>
    </row>
    <row r="115" spans="1:4" ht="108.5" x14ac:dyDescent="0.35">
      <c r="A115" s="2">
        <v>89</v>
      </c>
      <c r="B115" s="1" t="s">
        <v>176</v>
      </c>
      <c r="C115" s="2" t="s">
        <v>35</v>
      </c>
      <c r="D115" s="5">
        <v>0.121</v>
      </c>
    </row>
    <row r="116" spans="1:4" ht="62" x14ac:dyDescent="0.35">
      <c r="A116" s="2">
        <v>90</v>
      </c>
      <c r="B116" s="1" t="s">
        <v>246</v>
      </c>
      <c r="C116" s="2" t="s">
        <v>9</v>
      </c>
      <c r="D116" s="5">
        <v>243.1</v>
      </c>
    </row>
    <row r="117" spans="1:4" ht="93" x14ac:dyDescent="0.35">
      <c r="A117" s="2">
        <v>91</v>
      </c>
      <c r="B117" s="9" t="s">
        <v>33</v>
      </c>
      <c r="C117" s="21" t="s">
        <v>30</v>
      </c>
      <c r="D117" s="22">
        <v>3</v>
      </c>
    </row>
    <row r="118" spans="1:4" ht="170.5" x14ac:dyDescent="0.35">
      <c r="A118" s="2">
        <v>92</v>
      </c>
      <c r="B118" s="1" t="s">
        <v>178</v>
      </c>
      <c r="C118" s="6" t="s">
        <v>9</v>
      </c>
      <c r="D118" s="5">
        <v>243.1</v>
      </c>
    </row>
    <row r="119" spans="1:4" ht="31" x14ac:dyDescent="0.35">
      <c r="A119" s="2">
        <v>93</v>
      </c>
      <c r="B119" s="1" t="s">
        <v>177</v>
      </c>
      <c r="C119" s="2" t="s">
        <v>9</v>
      </c>
      <c r="D119" s="5">
        <v>243.1</v>
      </c>
    </row>
    <row r="120" spans="1:4" ht="108.5" x14ac:dyDescent="0.35">
      <c r="A120" s="2">
        <v>94</v>
      </c>
      <c r="B120" s="1" t="s">
        <v>179</v>
      </c>
      <c r="C120" s="6" t="s">
        <v>35</v>
      </c>
      <c r="D120" s="6">
        <f>6.807+0.074</f>
        <v>6.8810000000000002</v>
      </c>
    </row>
    <row r="121" spans="1:4" x14ac:dyDescent="0.35">
      <c r="A121" s="2">
        <v>95</v>
      </c>
      <c r="B121" s="9" t="s">
        <v>153</v>
      </c>
      <c r="C121" s="6"/>
      <c r="D121" s="10"/>
    </row>
    <row r="122" spans="1:4" ht="49.5" customHeight="1" x14ac:dyDescent="0.35">
      <c r="A122" s="66" t="s">
        <v>180</v>
      </c>
      <c r="B122" s="67"/>
      <c r="C122" s="67"/>
      <c r="D122" s="67"/>
    </row>
    <row r="123" spans="1:4" ht="108.5" x14ac:dyDescent="0.35">
      <c r="A123" s="2">
        <v>96</v>
      </c>
      <c r="B123" s="1" t="s">
        <v>182</v>
      </c>
      <c r="C123" s="2" t="s">
        <v>181</v>
      </c>
      <c r="D123" s="10">
        <v>1</v>
      </c>
    </row>
    <row r="124" spans="1:4" ht="46.5" x14ac:dyDescent="0.35">
      <c r="A124" s="2">
        <v>97</v>
      </c>
      <c r="B124" s="1" t="s">
        <v>157</v>
      </c>
      <c r="C124" s="2" t="s">
        <v>23</v>
      </c>
      <c r="D124" s="11" t="s">
        <v>158</v>
      </c>
    </row>
    <row r="125" spans="1:4" ht="93" x14ac:dyDescent="0.35">
      <c r="A125" s="2">
        <v>98</v>
      </c>
      <c r="B125" s="1" t="s">
        <v>183</v>
      </c>
      <c r="C125" s="2" t="s">
        <v>23</v>
      </c>
      <c r="D125" s="11" t="s">
        <v>158</v>
      </c>
    </row>
    <row r="126" spans="1:4" ht="47.25" customHeight="1" x14ac:dyDescent="0.35">
      <c r="A126" s="2">
        <v>99</v>
      </c>
      <c r="B126" s="1" t="s">
        <v>184</v>
      </c>
      <c r="C126" s="2" t="s">
        <v>36</v>
      </c>
      <c r="D126" s="5">
        <v>141</v>
      </c>
    </row>
    <row r="127" spans="1:4" ht="108.5" x14ac:dyDescent="0.35">
      <c r="A127" s="2">
        <v>100</v>
      </c>
      <c r="B127" s="1" t="s">
        <v>185</v>
      </c>
      <c r="C127" s="2" t="s">
        <v>35</v>
      </c>
      <c r="D127" s="5">
        <v>7.0999999999999994E-2</v>
      </c>
    </row>
    <row r="128" spans="1:4" ht="62" x14ac:dyDescent="0.35">
      <c r="A128" s="2">
        <v>101</v>
      </c>
      <c r="B128" s="1" t="s">
        <v>251</v>
      </c>
      <c r="C128" s="2" t="s">
        <v>9</v>
      </c>
      <c r="D128" s="5">
        <v>141</v>
      </c>
    </row>
    <row r="129" spans="1:4" ht="93" x14ac:dyDescent="0.35">
      <c r="A129" s="2">
        <v>102</v>
      </c>
      <c r="B129" s="9" t="s">
        <v>33</v>
      </c>
      <c r="C129" s="21" t="s">
        <v>30</v>
      </c>
      <c r="D129" s="22">
        <v>3</v>
      </c>
    </row>
    <row r="130" spans="1:4" ht="170.5" x14ac:dyDescent="0.35">
      <c r="A130" s="2">
        <v>103</v>
      </c>
      <c r="B130" s="1" t="s">
        <v>186</v>
      </c>
      <c r="C130" s="6" t="s">
        <v>9</v>
      </c>
      <c r="D130" s="5">
        <v>141</v>
      </c>
    </row>
    <row r="131" spans="1:4" ht="31" x14ac:dyDescent="0.35">
      <c r="A131" s="2">
        <v>104</v>
      </c>
      <c r="B131" s="1" t="s">
        <v>187</v>
      </c>
      <c r="C131" s="2" t="s">
        <v>9</v>
      </c>
      <c r="D131" s="5">
        <v>141</v>
      </c>
    </row>
    <row r="132" spans="1:4" ht="124" x14ac:dyDescent="0.35">
      <c r="A132" s="2">
        <v>105</v>
      </c>
      <c r="B132" s="1" t="s">
        <v>188</v>
      </c>
      <c r="C132" s="6" t="s">
        <v>35</v>
      </c>
      <c r="D132" s="6">
        <f>3.948+0.043</f>
        <v>3.9910000000000001</v>
      </c>
    </row>
    <row r="133" spans="1:4" x14ac:dyDescent="0.35">
      <c r="A133" s="2">
        <v>106</v>
      </c>
      <c r="B133" s="9" t="s">
        <v>189</v>
      </c>
      <c r="C133" s="6"/>
      <c r="D133" s="10"/>
    </row>
    <row r="134" spans="1:4" ht="47.25" customHeight="1" x14ac:dyDescent="0.35">
      <c r="A134" s="66" t="s">
        <v>190</v>
      </c>
      <c r="B134" s="67"/>
      <c r="C134" s="67"/>
      <c r="D134" s="67"/>
    </row>
    <row r="135" spans="1:4" ht="108.5" x14ac:dyDescent="0.35">
      <c r="A135" s="2">
        <v>107</v>
      </c>
      <c r="B135" s="1" t="s">
        <v>192</v>
      </c>
      <c r="C135" s="2" t="s">
        <v>191</v>
      </c>
      <c r="D135" s="10">
        <v>1</v>
      </c>
    </row>
    <row r="136" spans="1:4" ht="46.5" x14ac:dyDescent="0.35">
      <c r="A136" s="2">
        <v>108</v>
      </c>
      <c r="B136" s="1" t="s">
        <v>193</v>
      </c>
      <c r="C136" s="2" t="s">
        <v>23</v>
      </c>
      <c r="D136" s="11" t="s">
        <v>194</v>
      </c>
    </row>
    <row r="137" spans="1:4" ht="93" x14ac:dyDescent="0.35">
      <c r="A137" s="2">
        <v>109</v>
      </c>
      <c r="B137" s="1" t="s">
        <v>195</v>
      </c>
      <c r="C137" s="2" t="s">
        <v>23</v>
      </c>
      <c r="D137" s="11" t="s">
        <v>194</v>
      </c>
    </row>
    <row r="138" spans="1:4" ht="46.5" x14ac:dyDescent="0.35">
      <c r="A138" s="2">
        <v>110</v>
      </c>
      <c r="B138" s="1" t="s">
        <v>196</v>
      </c>
      <c r="C138" s="2" t="s">
        <v>36</v>
      </c>
      <c r="D138" s="5">
        <v>59.7</v>
      </c>
    </row>
    <row r="139" spans="1:4" ht="108.5" x14ac:dyDescent="0.35">
      <c r="A139" s="2">
        <v>111</v>
      </c>
      <c r="B139" s="1" t="s">
        <v>197</v>
      </c>
      <c r="C139" s="2" t="s">
        <v>35</v>
      </c>
      <c r="D139" s="5">
        <v>0.03</v>
      </c>
    </row>
    <row r="140" spans="1:4" ht="62" x14ac:dyDescent="0.35">
      <c r="A140" s="2">
        <v>112</v>
      </c>
      <c r="B140" s="1" t="s">
        <v>252</v>
      </c>
      <c r="C140" s="2" t="s">
        <v>9</v>
      </c>
      <c r="D140" s="5">
        <v>59.7</v>
      </c>
    </row>
    <row r="141" spans="1:4" ht="93" x14ac:dyDescent="0.35">
      <c r="A141" s="2">
        <v>113</v>
      </c>
      <c r="B141" s="9" t="s">
        <v>33</v>
      </c>
      <c r="C141" s="21" t="s">
        <v>30</v>
      </c>
      <c r="D141" s="22">
        <v>3</v>
      </c>
    </row>
    <row r="142" spans="1:4" ht="170.5" x14ac:dyDescent="0.35">
      <c r="A142" s="2">
        <v>114</v>
      </c>
      <c r="B142" s="1" t="s">
        <v>198</v>
      </c>
      <c r="C142" s="6" t="s">
        <v>9</v>
      </c>
      <c r="D142" s="5">
        <v>59.7</v>
      </c>
    </row>
    <row r="143" spans="1:4" ht="31" x14ac:dyDescent="0.35">
      <c r="A143" s="2">
        <v>115</v>
      </c>
      <c r="B143" s="1" t="s">
        <v>199</v>
      </c>
      <c r="C143" s="2" t="s">
        <v>9</v>
      </c>
      <c r="D143" s="5">
        <v>59.7</v>
      </c>
    </row>
    <row r="144" spans="1:4" ht="124" x14ac:dyDescent="0.35">
      <c r="A144" s="2">
        <v>116</v>
      </c>
      <c r="B144" s="1" t="s">
        <v>200</v>
      </c>
      <c r="C144" s="6" t="s">
        <v>35</v>
      </c>
      <c r="D144" s="6">
        <f>1.672+0.018</f>
        <v>1.69</v>
      </c>
    </row>
    <row r="145" spans="1:4" x14ac:dyDescent="0.35">
      <c r="A145" s="2">
        <v>117</v>
      </c>
      <c r="B145" s="9" t="s">
        <v>243</v>
      </c>
      <c r="C145" s="6"/>
      <c r="D145" s="10"/>
    </row>
    <row r="146" spans="1:4" ht="33" customHeight="1" x14ac:dyDescent="0.35">
      <c r="A146" s="75" t="s">
        <v>202</v>
      </c>
      <c r="B146" s="76"/>
      <c r="C146" s="76"/>
      <c r="D146" s="76"/>
    </row>
    <row r="147" spans="1:4" ht="108.5" x14ac:dyDescent="0.35">
      <c r="A147" s="49">
        <v>118</v>
      </c>
      <c r="B147" s="50" t="s">
        <v>203</v>
      </c>
      <c r="C147" s="49" t="s">
        <v>155</v>
      </c>
      <c r="D147" s="51">
        <v>1</v>
      </c>
    </row>
    <row r="148" spans="1:4" ht="46.5" x14ac:dyDescent="0.35">
      <c r="A148" s="49">
        <v>119</v>
      </c>
      <c r="B148" s="50" t="s">
        <v>204</v>
      </c>
      <c r="C148" s="49" t="s">
        <v>23</v>
      </c>
      <c r="D148" s="52" t="s">
        <v>205</v>
      </c>
    </row>
    <row r="149" spans="1:4" ht="93" x14ac:dyDescent="0.35">
      <c r="A149" s="49">
        <v>120</v>
      </c>
      <c r="B149" s="50" t="s">
        <v>206</v>
      </c>
      <c r="C149" s="49" t="s">
        <v>23</v>
      </c>
      <c r="D149" s="52" t="s">
        <v>205</v>
      </c>
    </row>
    <row r="150" spans="1:4" ht="46.5" x14ac:dyDescent="0.35">
      <c r="A150" s="49">
        <v>121</v>
      </c>
      <c r="B150" s="50" t="s">
        <v>207</v>
      </c>
      <c r="C150" s="49" t="s">
        <v>36</v>
      </c>
      <c r="D150" s="53">
        <v>85.9</v>
      </c>
    </row>
    <row r="151" spans="1:4" ht="108.5" x14ac:dyDescent="0.35">
      <c r="A151" s="49">
        <v>122</v>
      </c>
      <c r="B151" s="50" t="s">
        <v>208</v>
      </c>
      <c r="C151" s="49" t="s">
        <v>35</v>
      </c>
      <c r="D151" s="53">
        <v>4.2999999999999997E-2</v>
      </c>
    </row>
    <row r="152" spans="1:4" ht="62" x14ac:dyDescent="0.35">
      <c r="A152" s="49">
        <v>123</v>
      </c>
      <c r="B152" s="50" t="s">
        <v>253</v>
      </c>
      <c r="C152" s="49" t="s">
        <v>9</v>
      </c>
      <c r="D152" s="53">
        <v>85.9</v>
      </c>
    </row>
    <row r="153" spans="1:4" ht="93" x14ac:dyDescent="0.35">
      <c r="A153" s="49">
        <v>124</v>
      </c>
      <c r="B153" s="54" t="s">
        <v>33</v>
      </c>
      <c r="C153" s="55" t="s">
        <v>30</v>
      </c>
      <c r="D153" s="56">
        <v>3</v>
      </c>
    </row>
    <row r="154" spans="1:4" ht="170.5" x14ac:dyDescent="0.35">
      <c r="A154" s="49">
        <v>125</v>
      </c>
      <c r="B154" s="50" t="s">
        <v>209</v>
      </c>
      <c r="C154" s="57" t="s">
        <v>9</v>
      </c>
      <c r="D154" s="53">
        <v>85.9</v>
      </c>
    </row>
    <row r="155" spans="1:4" ht="31" x14ac:dyDescent="0.35">
      <c r="A155" s="49">
        <v>126</v>
      </c>
      <c r="B155" s="50" t="s">
        <v>210</v>
      </c>
      <c r="C155" s="49" t="s">
        <v>9</v>
      </c>
      <c r="D155" s="53">
        <v>85.9</v>
      </c>
    </row>
    <row r="156" spans="1:4" ht="124" x14ac:dyDescent="0.35">
      <c r="A156" s="49">
        <v>127</v>
      </c>
      <c r="B156" s="50" t="s">
        <v>211</v>
      </c>
      <c r="C156" s="57" t="s">
        <v>35</v>
      </c>
      <c r="D156" s="57">
        <f>2.405+0.026</f>
        <v>2.4309999999999996</v>
      </c>
    </row>
    <row r="157" spans="1:4" x14ac:dyDescent="0.35">
      <c r="A157" s="49">
        <v>128</v>
      </c>
      <c r="B157" s="54" t="s">
        <v>243</v>
      </c>
      <c r="C157" s="57"/>
      <c r="D157" s="51"/>
    </row>
    <row r="158" spans="1:4" ht="48" customHeight="1" x14ac:dyDescent="0.35">
      <c r="A158" s="75" t="s">
        <v>222</v>
      </c>
      <c r="B158" s="76"/>
      <c r="C158" s="76"/>
      <c r="D158" s="76"/>
    </row>
    <row r="159" spans="1:4" ht="108.5" x14ac:dyDescent="0.35">
      <c r="A159" s="49">
        <v>129</v>
      </c>
      <c r="B159" s="50" t="s">
        <v>212</v>
      </c>
      <c r="C159" s="49" t="s">
        <v>191</v>
      </c>
      <c r="D159" s="51">
        <v>1</v>
      </c>
    </row>
    <row r="160" spans="1:4" ht="46.5" x14ac:dyDescent="0.35">
      <c r="A160" s="49">
        <v>130</v>
      </c>
      <c r="B160" s="50" t="s">
        <v>213</v>
      </c>
      <c r="C160" s="49" t="s">
        <v>23</v>
      </c>
      <c r="D160" s="52" t="s">
        <v>214</v>
      </c>
    </row>
    <row r="161" spans="1:4" ht="93" x14ac:dyDescent="0.35">
      <c r="A161" s="49">
        <v>131</v>
      </c>
      <c r="B161" s="50" t="s">
        <v>215</v>
      </c>
      <c r="C161" s="49" t="s">
        <v>23</v>
      </c>
      <c r="D161" s="52" t="s">
        <v>214</v>
      </c>
    </row>
    <row r="162" spans="1:4" ht="31" x14ac:dyDescent="0.35">
      <c r="A162" s="49">
        <v>132</v>
      </c>
      <c r="B162" s="50" t="s">
        <v>216</v>
      </c>
      <c r="C162" s="49" t="s">
        <v>36</v>
      </c>
      <c r="D162" s="53">
        <v>67</v>
      </c>
    </row>
    <row r="163" spans="1:4" ht="108.5" x14ac:dyDescent="0.35">
      <c r="A163" s="49">
        <v>133</v>
      </c>
      <c r="B163" s="50" t="s">
        <v>217</v>
      </c>
      <c r="C163" s="49" t="s">
        <v>35</v>
      </c>
      <c r="D163" s="53">
        <v>3.4000000000000002E-2</v>
      </c>
    </row>
    <row r="164" spans="1:4" ht="62" x14ac:dyDescent="0.35">
      <c r="A164" s="49">
        <v>134</v>
      </c>
      <c r="B164" s="50" t="s">
        <v>254</v>
      </c>
      <c r="C164" s="49" t="s">
        <v>9</v>
      </c>
      <c r="D164" s="53">
        <v>67</v>
      </c>
    </row>
    <row r="165" spans="1:4" ht="93" x14ac:dyDescent="0.35">
      <c r="A165" s="49">
        <v>135</v>
      </c>
      <c r="B165" s="54" t="s">
        <v>33</v>
      </c>
      <c r="C165" s="55" t="s">
        <v>30</v>
      </c>
      <c r="D165" s="56">
        <v>3</v>
      </c>
    </row>
    <row r="166" spans="1:4" ht="170.5" x14ac:dyDescent="0.35">
      <c r="A166" s="49">
        <v>136</v>
      </c>
      <c r="B166" s="50" t="s">
        <v>219</v>
      </c>
      <c r="C166" s="57" t="s">
        <v>9</v>
      </c>
      <c r="D166" s="53">
        <v>67</v>
      </c>
    </row>
    <row r="167" spans="1:4" ht="31" x14ac:dyDescent="0.35">
      <c r="A167" s="49">
        <v>137</v>
      </c>
      <c r="B167" s="50" t="s">
        <v>218</v>
      </c>
      <c r="C167" s="49" t="s">
        <v>9</v>
      </c>
      <c r="D167" s="53">
        <v>67</v>
      </c>
    </row>
    <row r="168" spans="1:4" ht="124" x14ac:dyDescent="0.35">
      <c r="A168" s="49">
        <v>138</v>
      </c>
      <c r="B168" s="50" t="s">
        <v>220</v>
      </c>
      <c r="C168" s="57" t="s">
        <v>35</v>
      </c>
      <c r="D168" s="57">
        <f>1.876+0.021</f>
        <v>1.8969999999999998</v>
      </c>
    </row>
    <row r="169" spans="1:4" x14ac:dyDescent="0.35">
      <c r="A169" s="49">
        <v>139</v>
      </c>
      <c r="B169" s="54" t="s">
        <v>243</v>
      </c>
      <c r="C169" s="57"/>
      <c r="D169" s="51"/>
    </row>
    <row r="170" spans="1:4" ht="55.5" customHeight="1" x14ac:dyDescent="0.35">
      <c r="A170" s="75" t="s">
        <v>223</v>
      </c>
      <c r="B170" s="76"/>
      <c r="C170" s="76"/>
      <c r="D170" s="76"/>
    </row>
    <row r="171" spans="1:4" ht="108.5" x14ac:dyDescent="0.35">
      <c r="A171" s="49">
        <v>140</v>
      </c>
      <c r="B171" s="50" t="s">
        <v>156</v>
      </c>
      <c r="C171" s="49" t="s">
        <v>155</v>
      </c>
      <c r="D171" s="51">
        <v>1</v>
      </c>
    </row>
    <row r="172" spans="1:4" ht="46.5" x14ac:dyDescent="0.35">
      <c r="A172" s="49">
        <v>141</v>
      </c>
      <c r="B172" s="50" t="s">
        <v>224</v>
      </c>
      <c r="C172" s="49" t="s">
        <v>23</v>
      </c>
      <c r="D172" s="52" t="s">
        <v>225</v>
      </c>
    </row>
    <row r="173" spans="1:4" ht="93" x14ac:dyDescent="0.35">
      <c r="A173" s="49">
        <v>142</v>
      </c>
      <c r="B173" s="50" t="s">
        <v>226</v>
      </c>
      <c r="C173" s="49" t="s">
        <v>23</v>
      </c>
      <c r="D173" s="52" t="s">
        <v>225</v>
      </c>
    </row>
    <row r="174" spans="1:4" ht="46.5" x14ac:dyDescent="0.35">
      <c r="A174" s="49">
        <v>143</v>
      </c>
      <c r="B174" s="50" t="s">
        <v>160</v>
      </c>
      <c r="C174" s="49" t="s">
        <v>36</v>
      </c>
      <c r="D174" s="53">
        <v>83.5</v>
      </c>
    </row>
    <row r="175" spans="1:4" ht="108.5" x14ac:dyDescent="0.35">
      <c r="A175" s="49">
        <v>144</v>
      </c>
      <c r="B175" s="50" t="s">
        <v>227</v>
      </c>
      <c r="C175" s="49" t="s">
        <v>35</v>
      </c>
      <c r="D175" s="53">
        <v>4.2000000000000003E-2</v>
      </c>
    </row>
    <row r="176" spans="1:4" ht="62" x14ac:dyDescent="0.35">
      <c r="A176" s="49">
        <v>145</v>
      </c>
      <c r="B176" s="50" t="s">
        <v>249</v>
      </c>
      <c r="C176" s="49" t="s">
        <v>9</v>
      </c>
      <c r="D176" s="53">
        <v>83.5</v>
      </c>
    </row>
    <row r="177" spans="1:4" ht="93" x14ac:dyDescent="0.35">
      <c r="A177" s="49">
        <v>146</v>
      </c>
      <c r="B177" s="54" t="s">
        <v>33</v>
      </c>
      <c r="C177" s="55" t="s">
        <v>30</v>
      </c>
      <c r="D177" s="56">
        <v>3</v>
      </c>
    </row>
    <row r="178" spans="1:4" ht="170.5" x14ac:dyDescent="0.35">
      <c r="A178" s="49">
        <v>147</v>
      </c>
      <c r="B178" s="50" t="s">
        <v>228</v>
      </c>
      <c r="C178" s="57" t="s">
        <v>9</v>
      </c>
      <c r="D178" s="53">
        <v>83.5</v>
      </c>
    </row>
    <row r="179" spans="1:4" ht="31" x14ac:dyDescent="0.35">
      <c r="A179" s="49">
        <v>148</v>
      </c>
      <c r="B179" s="50" t="s">
        <v>164</v>
      </c>
      <c r="C179" s="49" t="s">
        <v>9</v>
      </c>
      <c r="D179" s="53">
        <v>83.5</v>
      </c>
    </row>
    <row r="180" spans="1:4" ht="124" x14ac:dyDescent="0.35">
      <c r="A180" s="49">
        <v>149</v>
      </c>
      <c r="B180" s="50" t="s">
        <v>229</v>
      </c>
      <c r="C180" s="57" t="s">
        <v>35</v>
      </c>
      <c r="D180" s="57">
        <f>2.338+0.026</f>
        <v>2.3639999999999999</v>
      </c>
    </row>
    <row r="181" spans="1:4" x14ac:dyDescent="0.35">
      <c r="A181" s="49">
        <v>150</v>
      </c>
      <c r="B181" s="54" t="s">
        <v>201</v>
      </c>
      <c r="C181" s="57"/>
      <c r="D181" s="51"/>
    </row>
    <row r="182" spans="1:4" ht="54" customHeight="1" x14ac:dyDescent="0.35">
      <c r="A182" s="75" t="s">
        <v>231</v>
      </c>
      <c r="B182" s="76"/>
      <c r="C182" s="76"/>
      <c r="D182" s="76"/>
    </row>
    <row r="183" spans="1:4" ht="108.5" x14ac:dyDescent="0.35">
      <c r="A183" s="49">
        <v>151</v>
      </c>
      <c r="B183" s="50" t="s">
        <v>168</v>
      </c>
      <c r="C183" s="49" t="s">
        <v>155</v>
      </c>
      <c r="D183" s="51">
        <v>1</v>
      </c>
    </row>
    <row r="184" spans="1:4" ht="46.5" x14ac:dyDescent="0.35">
      <c r="A184" s="49">
        <v>152</v>
      </c>
      <c r="B184" s="50" t="s">
        <v>224</v>
      </c>
      <c r="C184" s="49" t="s">
        <v>23</v>
      </c>
      <c r="D184" s="52" t="s">
        <v>225</v>
      </c>
    </row>
    <row r="185" spans="1:4" ht="93" x14ac:dyDescent="0.35">
      <c r="A185" s="49">
        <v>153</v>
      </c>
      <c r="B185" s="50" t="s">
        <v>232</v>
      </c>
      <c r="C185" s="49" t="s">
        <v>23</v>
      </c>
      <c r="D185" s="52" t="s">
        <v>225</v>
      </c>
    </row>
    <row r="186" spans="1:4" ht="46.5" x14ac:dyDescent="0.35">
      <c r="A186" s="49">
        <v>154</v>
      </c>
      <c r="B186" s="50" t="s">
        <v>233</v>
      </c>
      <c r="C186" s="49" t="s">
        <v>36</v>
      </c>
      <c r="D186" s="53">
        <v>85.6</v>
      </c>
    </row>
    <row r="187" spans="1:4" ht="108.5" x14ac:dyDescent="0.35">
      <c r="A187" s="49">
        <v>155</v>
      </c>
      <c r="B187" s="50" t="s">
        <v>234</v>
      </c>
      <c r="C187" s="49" t="s">
        <v>35</v>
      </c>
      <c r="D187" s="53">
        <v>4.2999999999999997E-2</v>
      </c>
    </row>
    <row r="188" spans="1:4" ht="62" x14ac:dyDescent="0.35">
      <c r="A188" s="49">
        <v>156</v>
      </c>
      <c r="B188" s="50" t="s">
        <v>255</v>
      </c>
      <c r="C188" s="49" t="s">
        <v>9</v>
      </c>
      <c r="D188" s="53">
        <v>85.6</v>
      </c>
    </row>
    <row r="189" spans="1:4" ht="93" x14ac:dyDescent="0.35">
      <c r="A189" s="49">
        <v>157</v>
      </c>
      <c r="B189" s="54" t="s">
        <v>33</v>
      </c>
      <c r="C189" s="55" t="s">
        <v>30</v>
      </c>
      <c r="D189" s="56">
        <v>3</v>
      </c>
    </row>
    <row r="190" spans="1:4" ht="170.5" x14ac:dyDescent="0.35">
      <c r="A190" s="49">
        <v>158</v>
      </c>
      <c r="B190" s="50" t="s">
        <v>235</v>
      </c>
      <c r="C190" s="57" t="s">
        <v>9</v>
      </c>
      <c r="D190" s="53">
        <v>85.6</v>
      </c>
    </row>
    <row r="191" spans="1:4" ht="31" x14ac:dyDescent="0.35">
      <c r="A191" s="49">
        <v>159</v>
      </c>
      <c r="B191" s="50" t="s">
        <v>236</v>
      </c>
      <c r="C191" s="49" t="s">
        <v>9</v>
      </c>
      <c r="D191" s="53">
        <v>85.6</v>
      </c>
    </row>
    <row r="192" spans="1:4" ht="124" x14ac:dyDescent="0.35">
      <c r="A192" s="49">
        <v>160</v>
      </c>
      <c r="B192" s="50" t="s">
        <v>237</v>
      </c>
      <c r="C192" s="57" t="s">
        <v>35</v>
      </c>
      <c r="D192" s="57">
        <f>2.397+0.026</f>
        <v>2.4229999999999996</v>
      </c>
    </row>
    <row r="193" spans="1:4" x14ac:dyDescent="0.35">
      <c r="A193" s="49">
        <v>161</v>
      </c>
      <c r="B193" s="54" t="s">
        <v>221</v>
      </c>
      <c r="C193" s="57"/>
      <c r="D193" s="51"/>
    </row>
    <row r="194" spans="1:4" ht="66" customHeight="1" x14ac:dyDescent="0.35">
      <c r="A194" s="71" t="s">
        <v>29</v>
      </c>
      <c r="B194" s="72"/>
      <c r="C194" s="72"/>
      <c r="D194" s="72"/>
    </row>
    <row r="195" spans="1:4" ht="66.75" customHeight="1" x14ac:dyDescent="0.35">
      <c r="A195" s="62" t="s">
        <v>244</v>
      </c>
      <c r="B195" s="62"/>
      <c r="C195" s="62"/>
      <c r="D195" s="62"/>
    </row>
    <row r="196" spans="1:4" ht="21" customHeight="1" x14ac:dyDescent="0.35">
      <c r="A196" s="63" t="s">
        <v>15</v>
      </c>
      <c r="B196" s="63"/>
      <c r="C196" s="63"/>
      <c r="D196" s="63"/>
    </row>
    <row r="197" spans="1:4" ht="45" customHeight="1" x14ac:dyDescent="0.35">
      <c r="A197" s="73" t="s">
        <v>38</v>
      </c>
      <c r="B197" s="73"/>
      <c r="C197" s="73"/>
      <c r="D197" s="73"/>
    </row>
    <row r="198" spans="1:4" ht="148.5" customHeight="1" x14ac:dyDescent="0.35">
      <c r="A198" s="73" t="s">
        <v>31</v>
      </c>
      <c r="B198" s="73"/>
      <c r="C198" s="73"/>
      <c r="D198" s="73"/>
    </row>
    <row r="199" spans="1:4" ht="53.25" customHeight="1" x14ac:dyDescent="0.35">
      <c r="A199" s="73" t="s">
        <v>18</v>
      </c>
      <c r="B199" s="73"/>
      <c r="C199" s="73"/>
      <c r="D199" s="73"/>
    </row>
    <row r="200" spans="1:4" ht="53.25" customHeight="1" x14ac:dyDescent="0.35">
      <c r="A200" s="73" t="s">
        <v>20</v>
      </c>
      <c r="B200" s="73"/>
      <c r="C200" s="73"/>
      <c r="D200" s="73"/>
    </row>
    <row r="201" spans="1:4" ht="66" customHeight="1" x14ac:dyDescent="0.35">
      <c r="A201" s="63" t="s">
        <v>24</v>
      </c>
      <c r="B201" s="63"/>
      <c r="C201" s="63"/>
      <c r="D201" s="63"/>
    </row>
    <row r="202" spans="1:4" ht="42" customHeight="1" x14ac:dyDescent="0.35">
      <c r="A202" s="63" t="s">
        <v>17</v>
      </c>
      <c r="B202" s="63"/>
      <c r="C202" s="63"/>
      <c r="D202" s="63"/>
    </row>
    <row r="203" spans="1:4" ht="35.25" customHeight="1" x14ac:dyDescent="0.35">
      <c r="A203" s="62" t="s">
        <v>16</v>
      </c>
      <c r="B203" s="62"/>
      <c r="C203" s="62"/>
      <c r="D203" s="62"/>
    </row>
    <row r="204" spans="1:4" ht="69" customHeight="1" x14ac:dyDescent="0.35">
      <c r="A204" s="62" t="s">
        <v>32</v>
      </c>
      <c r="B204" s="62"/>
      <c r="C204" s="62"/>
      <c r="D204" s="62"/>
    </row>
    <row r="205" spans="1:4" ht="45.75" customHeight="1" x14ac:dyDescent="0.35">
      <c r="A205" s="62" t="s">
        <v>4</v>
      </c>
      <c r="B205" s="62"/>
      <c r="C205" s="62"/>
      <c r="D205" s="62"/>
    </row>
    <row r="206" spans="1:4" ht="150.75" customHeight="1" x14ac:dyDescent="0.35">
      <c r="A206" s="62" t="s">
        <v>25</v>
      </c>
      <c r="B206" s="62"/>
      <c r="C206" s="62"/>
      <c r="D206" s="62"/>
    </row>
    <row r="207" spans="1:4" ht="173.25" customHeight="1" x14ac:dyDescent="0.35">
      <c r="A207" s="62" t="s">
        <v>239</v>
      </c>
      <c r="B207" s="62"/>
      <c r="C207" s="62"/>
      <c r="D207" s="62"/>
    </row>
    <row r="208" spans="1:4" ht="102.75" customHeight="1" x14ac:dyDescent="0.35">
      <c r="A208" s="62" t="s">
        <v>39</v>
      </c>
      <c r="B208" s="62"/>
      <c r="C208" s="62"/>
      <c r="D208" s="62"/>
    </row>
    <row r="209" spans="1:4" ht="61.5" customHeight="1" x14ac:dyDescent="0.35">
      <c r="A209" s="69" t="s">
        <v>62</v>
      </c>
      <c r="B209" s="69"/>
      <c r="C209" s="69"/>
      <c r="D209" s="69"/>
    </row>
    <row r="210" spans="1:4" ht="53.25" customHeight="1" x14ac:dyDescent="0.35">
      <c r="A210" s="62" t="s">
        <v>13</v>
      </c>
      <c r="B210" s="62"/>
      <c r="C210" s="62"/>
      <c r="D210" s="62"/>
    </row>
    <row r="211" spans="1:4" ht="101.25" customHeight="1" x14ac:dyDescent="0.35">
      <c r="A211" s="62" t="s">
        <v>11</v>
      </c>
      <c r="B211" s="62"/>
      <c r="C211" s="62"/>
      <c r="D211" s="62"/>
    </row>
    <row r="212" spans="1:4" ht="65.25" customHeight="1" x14ac:dyDescent="0.35">
      <c r="A212" s="62" t="s">
        <v>34</v>
      </c>
      <c r="B212" s="62"/>
      <c r="C212" s="62"/>
      <c r="D212" s="62"/>
    </row>
    <row r="213" spans="1:4" ht="38.25" customHeight="1" x14ac:dyDescent="0.35">
      <c r="A213" s="62" t="s">
        <v>63</v>
      </c>
      <c r="B213" s="62"/>
      <c r="C213" s="62"/>
      <c r="D213" s="62"/>
    </row>
    <row r="214" spans="1:4" ht="80.25" customHeight="1" x14ac:dyDescent="0.35">
      <c r="A214" s="62" t="s">
        <v>19</v>
      </c>
      <c r="B214" s="62"/>
      <c r="C214" s="62"/>
      <c r="D214" s="62"/>
    </row>
    <row r="215" spans="1:4" ht="59.25" customHeight="1" x14ac:dyDescent="0.35">
      <c r="A215" s="62" t="s">
        <v>28</v>
      </c>
      <c r="B215" s="62"/>
      <c r="C215" s="62"/>
      <c r="D215" s="62"/>
    </row>
    <row r="216" spans="1:4" ht="76.5" customHeight="1" x14ac:dyDescent="0.35">
      <c r="A216" s="62" t="s">
        <v>5</v>
      </c>
      <c r="B216" s="62"/>
      <c r="C216" s="62"/>
      <c r="D216" s="62"/>
    </row>
    <row r="217" spans="1:4" ht="42.75" customHeight="1" x14ac:dyDescent="0.35">
      <c r="A217" s="62" t="s">
        <v>6</v>
      </c>
      <c r="B217" s="62"/>
      <c r="C217" s="62"/>
      <c r="D217" s="62"/>
    </row>
    <row r="218" spans="1:4" ht="78.75" customHeight="1" x14ac:dyDescent="0.35">
      <c r="A218" s="62" t="s">
        <v>26</v>
      </c>
      <c r="B218" s="62"/>
      <c r="C218" s="62"/>
      <c r="D218" s="62"/>
    </row>
    <row r="219" spans="1:4" ht="32.25" customHeight="1" x14ac:dyDescent="0.35">
      <c r="A219" s="62" t="s">
        <v>263</v>
      </c>
      <c r="B219" s="62"/>
      <c r="C219" s="62"/>
      <c r="D219" s="62"/>
    </row>
    <row r="220" spans="1:4" ht="39.75" customHeight="1" x14ac:dyDescent="0.35">
      <c r="A220" s="62" t="s">
        <v>264</v>
      </c>
      <c r="B220" s="62"/>
      <c r="C220" s="62"/>
      <c r="D220" s="62"/>
    </row>
    <row r="221" spans="1:4" ht="58.5" customHeight="1" x14ac:dyDescent="0.35">
      <c r="A221" s="62" t="s">
        <v>7</v>
      </c>
      <c r="B221" s="62"/>
      <c r="C221" s="62"/>
      <c r="D221" s="62"/>
    </row>
    <row r="222" spans="1:4" ht="153.75" customHeight="1" x14ac:dyDescent="0.35">
      <c r="A222" s="62" t="s">
        <v>240</v>
      </c>
      <c r="B222" s="62"/>
      <c r="C222" s="62"/>
      <c r="D222" s="62"/>
    </row>
    <row r="223" spans="1:4" ht="60" customHeight="1" x14ac:dyDescent="0.35">
      <c r="A223" s="69" t="s">
        <v>27</v>
      </c>
      <c r="B223" s="69"/>
      <c r="C223" s="69"/>
      <c r="D223" s="69"/>
    </row>
  </sheetData>
  <mergeCells count="57">
    <mergeCell ref="A146:D146"/>
    <mergeCell ref="A158:D158"/>
    <mergeCell ref="A170:D170"/>
    <mergeCell ref="A182:D182"/>
    <mergeCell ref="A219:D219"/>
    <mergeCell ref="A220:D220"/>
    <mergeCell ref="A215:D215"/>
    <mergeCell ref="E19:E21"/>
    <mergeCell ref="A204:D204"/>
    <mergeCell ref="A203:D203"/>
    <mergeCell ref="A194:D194"/>
    <mergeCell ref="A199:D199"/>
    <mergeCell ref="A201:D201"/>
    <mergeCell ref="A202:D202"/>
    <mergeCell ref="A200:D200"/>
    <mergeCell ref="A195:D195"/>
    <mergeCell ref="A198:D198"/>
    <mergeCell ref="A197:D197"/>
    <mergeCell ref="A33:D33"/>
    <mergeCell ref="A42:D42"/>
    <mergeCell ref="A223:D223"/>
    <mergeCell ref="A217:D217"/>
    <mergeCell ref="A205:D205"/>
    <mergeCell ref="A206:D206"/>
    <mergeCell ref="A207:D207"/>
    <mergeCell ref="A208:D208"/>
    <mergeCell ref="A210:D210"/>
    <mergeCell ref="A211:D211"/>
    <mergeCell ref="A212:D212"/>
    <mergeCell ref="A214:D214"/>
    <mergeCell ref="A216:D216"/>
    <mergeCell ref="A213:D213"/>
    <mergeCell ref="A221:D221"/>
    <mergeCell ref="A222:D222"/>
    <mergeCell ref="A218:D218"/>
    <mergeCell ref="A209:D209"/>
    <mergeCell ref="A3:D3"/>
    <mergeCell ref="A4:D4"/>
    <mergeCell ref="A5:D5"/>
    <mergeCell ref="A6:D6"/>
    <mergeCell ref="A8:D8"/>
    <mergeCell ref="A16:D16"/>
    <mergeCell ref="A14:D14"/>
    <mergeCell ref="A196:D196"/>
    <mergeCell ref="A15:D15"/>
    <mergeCell ref="A10:D10"/>
    <mergeCell ref="A12:D12"/>
    <mergeCell ref="B17:C17"/>
    <mergeCell ref="A55:D55"/>
    <mergeCell ref="A79:D79"/>
    <mergeCell ref="A86:D86"/>
    <mergeCell ref="A98:D98"/>
    <mergeCell ref="A110:D110"/>
    <mergeCell ref="A122:D122"/>
    <mergeCell ref="A134:D134"/>
    <mergeCell ref="A21:D21"/>
    <mergeCell ref="A67:D67"/>
  </mergeCells>
  <pageMargins left="0.9055118110236221" right="0.70866141732283472" top="0.55118110236220474" bottom="0.74803149606299213" header="0.31496062992125984" footer="0.31496062992125984"/>
  <pageSetup paperSize="9" scale="89" fitToHeight="0" orientation="portrait" r:id="rId1"/>
  <rowBreaks count="4" manualBreakCount="4">
    <brk id="35" max="3" man="1"/>
    <brk id="44" max="3" man="1"/>
    <brk id="52" max="3" man="1"/>
    <brk id="172"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I2"/>
  <sheetViews>
    <sheetView view="pageBreakPreview" zoomScale="85" zoomScaleNormal="100" zoomScaleSheetLayoutView="85" workbookViewId="0">
      <selection activeCell="M11" sqref="M11"/>
    </sheetView>
  </sheetViews>
  <sheetFormatPr defaultColWidth="9.1796875" defaultRowHeight="12.5" x14ac:dyDescent="0.25"/>
  <cols>
    <col min="1" max="16384" width="9.1796875" style="29"/>
  </cols>
  <sheetData>
    <row r="1" spans="3:9" ht="16.5" x14ac:dyDescent="0.25">
      <c r="I1" s="119" t="s">
        <v>267</v>
      </c>
    </row>
    <row r="2" spans="3:9" ht="13" x14ac:dyDescent="0.3">
      <c r="C2" s="77" t="s">
        <v>256</v>
      </c>
      <c r="D2" s="77"/>
      <c r="E2" s="77"/>
      <c r="F2" s="77"/>
      <c r="G2" s="77"/>
      <c r="H2" s="77"/>
      <c r="I2" s="77"/>
    </row>
  </sheetData>
  <mergeCells count="1">
    <mergeCell ref="C2:I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51"/>
  <sheetViews>
    <sheetView zoomScale="115" zoomScaleNormal="115" workbookViewId="0">
      <selection activeCell="A3" sqref="A3:AT4"/>
    </sheetView>
  </sheetViews>
  <sheetFormatPr defaultColWidth="9.1796875" defaultRowHeight="10.5" x14ac:dyDescent="0.25"/>
  <cols>
    <col min="1" max="1" width="2.81640625" style="30" customWidth="1"/>
    <col min="2" max="2" width="28.1796875" style="30" bestFit="1" customWidth="1"/>
    <col min="3" max="3" width="9.81640625" style="30" bestFit="1" customWidth="1"/>
    <col min="4" max="5" width="9.81640625" style="30" customWidth="1"/>
    <col min="6" max="6" width="8.54296875" style="30" customWidth="1"/>
    <col min="7" max="7" width="9.1796875" style="30"/>
    <col min="8" max="8" width="12" style="30" bestFit="1" customWidth="1"/>
    <col min="9" max="9" width="14.81640625" style="30" bestFit="1" customWidth="1"/>
    <col min="10" max="18" width="2" style="30" bestFit="1" customWidth="1"/>
    <col min="19" max="37" width="2.81640625" style="30" bestFit="1" customWidth="1"/>
    <col min="38" max="44" width="2" style="30" bestFit="1" customWidth="1"/>
    <col min="45" max="16384" width="9.1796875" style="30"/>
  </cols>
  <sheetData>
    <row r="1" spans="1:51" ht="28" customHeight="1" x14ac:dyDescent="0.25">
      <c r="X1" s="120" t="s">
        <v>268</v>
      </c>
      <c r="Y1" s="92"/>
      <c r="Z1" s="92"/>
      <c r="AA1" s="92"/>
      <c r="AB1" s="92"/>
      <c r="AC1" s="92"/>
      <c r="AD1" s="92"/>
      <c r="AE1" s="92"/>
      <c r="AF1" s="92"/>
      <c r="AG1" s="92"/>
      <c r="AH1" s="92"/>
      <c r="AI1" s="92"/>
      <c r="AJ1" s="92"/>
      <c r="AK1" s="92"/>
      <c r="AL1" s="92"/>
      <c r="AM1" s="92"/>
      <c r="AN1" s="92"/>
      <c r="AO1" s="92"/>
      <c r="AP1" s="92"/>
      <c r="AQ1" s="92"/>
      <c r="AR1" s="92"/>
    </row>
    <row r="3" spans="1:51" x14ac:dyDescent="0.25">
      <c r="A3" s="93" t="s">
        <v>265</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row>
    <row r="4" spans="1:51" ht="95.25" customHeight="1" x14ac:dyDescent="0.25">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Y4" s="31"/>
    </row>
    <row r="6" spans="1:51" ht="15" x14ac:dyDescent="0.25">
      <c r="A6" s="95" t="s">
        <v>64</v>
      </c>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row>
    <row r="8" spans="1:51" ht="14" x14ac:dyDescent="0.3">
      <c r="B8" s="96" t="s">
        <v>65</v>
      </c>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row>
    <row r="10" spans="1:51" ht="14" x14ac:dyDescent="0.3">
      <c r="B10" s="96" t="s">
        <v>66</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row>
    <row r="12" spans="1:51" ht="14" x14ac:dyDescent="0.25">
      <c r="A12" s="98" t="s">
        <v>67</v>
      </c>
      <c r="B12" s="100" t="s">
        <v>68</v>
      </c>
      <c r="C12" s="100" t="s">
        <v>69</v>
      </c>
      <c r="D12" s="98" t="s">
        <v>70</v>
      </c>
      <c r="E12" s="98" t="s">
        <v>71</v>
      </c>
      <c r="F12" s="102" t="s">
        <v>72</v>
      </c>
      <c r="G12" s="100" t="s">
        <v>73</v>
      </c>
      <c r="H12" s="100" t="s">
        <v>74</v>
      </c>
      <c r="I12" s="98" t="s">
        <v>75</v>
      </c>
      <c r="J12" s="82" t="s">
        <v>257</v>
      </c>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4"/>
      <c r="AL12" s="82" t="s">
        <v>258</v>
      </c>
      <c r="AM12" s="83"/>
      <c r="AN12" s="83"/>
      <c r="AO12" s="83"/>
      <c r="AP12" s="83"/>
      <c r="AQ12" s="83"/>
      <c r="AR12" s="84"/>
    </row>
    <row r="13" spans="1:51" x14ac:dyDescent="0.25">
      <c r="A13" s="99"/>
      <c r="B13" s="99"/>
      <c r="C13" s="99"/>
      <c r="D13" s="101"/>
      <c r="E13" s="101"/>
      <c r="F13" s="103"/>
      <c r="G13" s="99"/>
      <c r="H13" s="99"/>
      <c r="I13" s="99"/>
      <c r="J13" s="32">
        <v>1</v>
      </c>
      <c r="K13" s="32">
        <v>2</v>
      </c>
      <c r="L13" s="32">
        <v>3</v>
      </c>
      <c r="M13" s="32">
        <v>4</v>
      </c>
      <c r="N13" s="32">
        <v>5</v>
      </c>
      <c r="O13" s="32">
        <v>6</v>
      </c>
      <c r="P13" s="32">
        <v>7</v>
      </c>
      <c r="Q13" s="32">
        <v>8</v>
      </c>
      <c r="R13" s="32">
        <v>9</v>
      </c>
      <c r="S13" s="32">
        <v>10</v>
      </c>
      <c r="T13" s="32">
        <v>11</v>
      </c>
      <c r="U13" s="32">
        <v>12</v>
      </c>
      <c r="V13" s="32">
        <v>13</v>
      </c>
      <c r="W13" s="32">
        <v>14</v>
      </c>
      <c r="X13" s="32">
        <v>15</v>
      </c>
      <c r="Y13" s="32">
        <v>16</v>
      </c>
      <c r="Z13" s="32">
        <v>17</v>
      </c>
      <c r="AA13" s="32">
        <v>18</v>
      </c>
      <c r="AB13" s="32">
        <v>19</v>
      </c>
      <c r="AC13" s="32">
        <v>20</v>
      </c>
      <c r="AD13" s="32">
        <v>21</v>
      </c>
      <c r="AE13" s="32">
        <v>22</v>
      </c>
      <c r="AF13" s="32">
        <v>23</v>
      </c>
      <c r="AG13" s="32">
        <v>24</v>
      </c>
      <c r="AH13" s="32">
        <v>25</v>
      </c>
      <c r="AI13" s="32">
        <v>26</v>
      </c>
      <c r="AJ13" s="32">
        <v>27</v>
      </c>
      <c r="AK13" s="32">
        <v>28</v>
      </c>
      <c r="AL13" s="32">
        <v>1</v>
      </c>
      <c r="AM13" s="32">
        <v>2</v>
      </c>
      <c r="AN13" s="32">
        <v>3</v>
      </c>
      <c r="AO13" s="32">
        <v>4</v>
      </c>
      <c r="AP13" s="32">
        <v>5</v>
      </c>
      <c r="AQ13" s="32">
        <v>6</v>
      </c>
      <c r="AR13" s="32">
        <v>7</v>
      </c>
    </row>
    <row r="14" spans="1:51" x14ac:dyDescent="0.25">
      <c r="A14" s="33"/>
      <c r="B14" s="34" t="s">
        <v>76</v>
      </c>
      <c r="C14" s="35"/>
      <c r="D14" s="35"/>
      <c r="E14" s="35"/>
      <c r="F14" s="35"/>
      <c r="G14" s="36"/>
      <c r="H14" s="36"/>
      <c r="I14" s="37"/>
      <c r="J14" s="38"/>
      <c r="K14" s="38"/>
      <c r="L14" s="38"/>
      <c r="M14" s="38"/>
      <c r="N14" s="38"/>
      <c r="O14" s="38"/>
      <c r="P14" s="38"/>
      <c r="Q14" s="38"/>
      <c r="R14" s="38"/>
      <c r="S14" s="38"/>
      <c r="T14" s="38"/>
      <c r="U14" s="38"/>
      <c r="V14" s="38"/>
      <c r="W14" s="38"/>
      <c r="X14" s="38"/>
      <c r="Y14" s="38"/>
      <c r="Z14" s="38"/>
      <c r="AA14" s="38"/>
      <c r="AB14" s="38"/>
      <c r="AC14" s="38"/>
      <c r="AD14" s="39"/>
      <c r="AE14" s="33"/>
      <c r="AF14" s="33"/>
      <c r="AG14" s="33"/>
      <c r="AH14" s="33"/>
      <c r="AI14" s="33"/>
      <c r="AJ14" s="33"/>
      <c r="AK14" s="33"/>
      <c r="AL14" s="33"/>
      <c r="AM14" s="33"/>
      <c r="AN14" s="33"/>
      <c r="AO14" s="33"/>
      <c r="AP14" s="33"/>
      <c r="AQ14" s="33"/>
      <c r="AR14" s="33"/>
    </row>
    <row r="15" spans="1:51" x14ac:dyDescent="0.25">
      <c r="A15" s="40">
        <v>1</v>
      </c>
      <c r="B15" s="33" t="s">
        <v>77</v>
      </c>
      <c r="C15" s="40"/>
      <c r="D15" s="40" t="s">
        <v>78</v>
      </c>
      <c r="E15" s="40" t="s">
        <v>79</v>
      </c>
      <c r="F15" s="40"/>
      <c r="G15" s="41"/>
      <c r="H15" s="41"/>
      <c r="I15" s="40"/>
      <c r="J15" s="42"/>
      <c r="K15" s="42"/>
      <c r="L15" s="42"/>
      <c r="M15" s="39"/>
      <c r="N15" s="39"/>
      <c r="O15" s="39"/>
      <c r="P15" s="39"/>
      <c r="Q15" s="39"/>
      <c r="R15" s="39"/>
      <c r="S15" s="39"/>
      <c r="T15" s="39"/>
      <c r="U15" s="39"/>
      <c r="V15" s="33"/>
      <c r="W15" s="33"/>
      <c r="X15" s="33"/>
      <c r="Y15" s="33"/>
      <c r="Z15" s="33"/>
      <c r="AA15" s="33"/>
      <c r="AB15" s="33"/>
      <c r="AC15" s="33"/>
      <c r="AD15" s="33"/>
      <c r="AE15" s="33"/>
      <c r="AF15" s="33"/>
      <c r="AG15" s="33"/>
      <c r="AH15" s="33"/>
      <c r="AI15" s="33"/>
      <c r="AJ15" s="33"/>
      <c r="AK15" s="33"/>
      <c r="AL15" s="33"/>
      <c r="AM15" s="33"/>
      <c r="AN15" s="33"/>
      <c r="AO15" s="33"/>
      <c r="AP15" s="33"/>
      <c r="AQ15" s="33"/>
      <c r="AR15" s="33"/>
    </row>
    <row r="16" spans="1:51" x14ac:dyDescent="0.25">
      <c r="A16" s="40">
        <v>2</v>
      </c>
      <c r="B16" s="33" t="s">
        <v>80</v>
      </c>
      <c r="C16" s="40"/>
      <c r="D16" s="40"/>
      <c r="E16" s="40"/>
      <c r="F16" s="40"/>
      <c r="G16" s="41"/>
      <c r="H16" s="41"/>
      <c r="I16" s="40"/>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row>
    <row r="17" spans="1:44" x14ac:dyDescent="0.25">
      <c r="A17" s="40">
        <v>3</v>
      </c>
      <c r="B17" s="33"/>
      <c r="C17" s="40"/>
      <c r="D17" s="40"/>
      <c r="E17" s="40"/>
      <c r="F17" s="40"/>
      <c r="G17" s="41"/>
      <c r="H17" s="41"/>
      <c r="I17" s="40"/>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row>
    <row r="18" spans="1:44" x14ac:dyDescent="0.25">
      <c r="A18" s="40">
        <v>4</v>
      </c>
      <c r="B18" s="33"/>
      <c r="C18" s="40"/>
      <c r="D18" s="40"/>
      <c r="E18" s="40"/>
      <c r="F18" s="40"/>
      <c r="G18" s="41"/>
      <c r="H18" s="41"/>
      <c r="I18" s="40"/>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row>
    <row r="19" spans="1:44" x14ac:dyDescent="0.25">
      <c r="A19" s="40">
        <v>5</v>
      </c>
      <c r="B19" s="33"/>
      <c r="C19" s="40"/>
      <c r="D19" s="40"/>
      <c r="E19" s="40"/>
      <c r="F19" s="40"/>
      <c r="G19" s="41"/>
      <c r="H19" s="41"/>
      <c r="I19" s="40"/>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row>
    <row r="20" spans="1:44" x14ac:dyDescent="0.25">
      <c r="A20" s="40">
        <v>6</v>
      </c>
      <c r="B20" s="33"/>
      <c r="C20" s="40"/>
      <c r="D20" s="40"/>
      <c r="E20" s="40"/>
      <c r="F20" s="40"/>
      <c r="G20" s="41"/>
      <c r="H20" s="41"/>
      <c r="I20" s="40"/>
      <c r="J20" s="33"/>
      <c r="K20" s="33"/>
      <c r="L20" s="33"/>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row>
    <row r="21" spans="1:44" x14ac:dyDescent="0.25">
      <c r="A21" s="40">
        <v>7</v>
      </c>
      <c r="B21" s="33"/>
      <c r="C21" s="40"/>
      <c r="D21" s="40"/>
      <c r="E21" s="40"/>
      <c r="F21" s="40"/>
      <c r="G21" s="41"/>
      <c r="H21" s="41"/>
      <c r="I21" s="40"/>
      <c r="J21" s="33"/>
      <c r="K21" s="33"/>
      <c r="L21" s="33"/>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row>
    <row r="22" spans="1:44" x14ac:dyDescent="0.25">
      <c r="A22" s="40">
        <v>8</v>
      </c>
      <c r="B22" s="33"/>
      <c r="C22" s="40"/>
      <c r="D22" s="40"/>
      <c r="E22" s="40"/>
      <c r="F22" s="40"/>
      <c r="G22" s="41"/>
      <c r="H22" s="41"/>
      <c r="I22" s="40"/>
      <c r="J22" s="33"/>
      <c r="K22" s="33"/>
      <c r="L22" s="33"/>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row>
    <row r="23" spans="1:44" x14ac:dyDescent="0.25">
      <c r="A23" s="33"/>
      <c r="B23" s="37" t="s">
        <v>81</v>
      </c>
      <c r="C23" s="35"/>
      <c r="D23" s="35"/>
      <c r="E23" s="35"/>
      <c r="F23" s="35"/>
      <c r="G23" s="35"/>
      <c r="H23" s="35"/>
      <c r="I23" s="37"/>
      <c r="J23" s="33"/>
      <c r="K23" s="33"/>
      <c r="L23" s="33"/>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row>
    <row r="24" spans="1:44" x14ac:dyDescent="0.25">
      <c r="A24" s="40">
        <v>1</v>
      </c>
      <c r="B24" s="33" t="s">
        <v>82</v>
      </c>
      <c r="C24" s="40"/>
      <c r="D24" s="40" t="s">
        <v>78</v>
      </c>
      <c r="E24" s="40" t="s">
        <v>79</v>
      </c>
      <c r="F24" s="40"/>
      <c r="G24" s="41"/>
      <c r="H24" s="41"/>
      <c r="I24" s="40"/>
      <c r="J24" s="33"/>
      <c r="K24" s="33"/>
      <c r="L24" s="33"/>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row>
    <row r="25" spans="1:44" x14ac:dyDescent="0.25">
      <c r="A25" s="40">
        <v>2</v>
      </c>
      <c r="B25" s="33" t="s">
        <v>80</v>
      </c>
      <c r="C25" s="40"/>
      <c r="D25" s="40"/>
      <c r="E25" s="40"/>
      <c r="F25" s="40"/>
      <c r="G25" s="41"/>
      <c r="H25" s="41"/>
      <c r="I25" s="40"/>
      <c r="J25" s="33"/>
      <c r="K25" s="33"/>
      <c r="L25" s="33"/>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row>
    <row r="26" spans="1:44" x14ac:dyDescent="0.25">
      <c r="A26" s="40">
        <v>3</v>
      </c>
      <c r="B26" s="33"/>
      <c r="C26" s="40"/>
      <c r="D26" s="40"/>
      <c r="E26" s="40"/>
      <c r="F26" s="40"/>
      <c r="G26" s="41"/>
      <c r="H26" s="41"/>
      <c r="I26" s="40"/>
      <c r="J26" s="33"/>
      <c r="K26" s="33"/>
      <c r="L26" s="33"/>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row>
    <row r="27" spans="1:44" x14ac:dyDescent="0.25">
      <c r="A27" s="40">
        <v>4</v>
      </c>
      <c r="B27" s="33"/>
      <c r="C27" s="40"/>
      <c r="D27" s="40"/>
      <c r="E27" s="40"/>
      <c r="F27" s="40"/>
      <c r="G27" s="41"/>
      <c r="H27" s="41"/>
      <c r="I27" s="40"/>
      <c r="J27" s="33"/>
      <c r="K27" s="33"/>
      <c r="L27" s="33"/>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row>
    <row r="28" spans="1:44" x14ac:dyDescent="0.25">
      <c r="A28" s="40">
        <v>5</v>
      </c>
      <c r="B28" s="33"/>
      <c r="C28" s="40"/>
      <c r="D28" s="40"/>
      <c r="E28" s="40"/>
      <c r="F28" s="40"/>
      <c r="G28" s="41"/>
      <c r="H28" s="41"/>
      <c r="I28" s="40"/>
      <c r="J28" s="33"/>
      <c r="K28" s="33"/>
      <c r="L28" s="33"/>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row>
    <row r="29" spans="1:44" x14ac:dyDescent="0.25">
      <c r="A29" s="40"/>
      <c r="B29" s="37" t="s">
        <v>83</v>
      </c>
      <c r="C29" s="35"/>
      <c r="D29" s="35"/>
      <c r="E29" s="35"/>
      <c r="F29" s="35"/>
      <c r="G29" s="35"/>
      <c r="H29" s="35"/>
      <c r="I29" s="37">
        <v>1</v>
      </c>
      <c r="J29" s="33"/>
      <c r="K29" s="33"/>
      <c r="L29" s="33"/>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row>
    <row r="30" spans="1:44" x14ac:dyDescent="0.25">
      <c r="A30" s="40">
        <v>1</v>
      </c>
      <c r="B30" s="33" t="s">
        <v>84</v>
      </c>
      <c r="C30" s="40"/>
      <c r="D30" s="40"/>
      <c r="E30" s="40"/>
      <c r="F30" s="40"/>
      <c r="G30" s="41"/>
      <c r="H30" s="41"/>
      <c r="I30" s="40">
        <v>1</v>
      </c>
      <c r="J30" s="33"/>
      <c r="K30" s="33"/>
      <c r="L30" s="33"/>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row>
    <row r="33" spans="1:44" ht="14" x14ac:dyDescent="0.25">
      <c r="A33" s="43"/>
      <c r="B33" s="44"/>
      <c r="C33" s="44"/>
      <c r="D33" s="44"/>
      <c r="E33" s="44"/>
      <c r="F33" s="44"/>
      <c r="G33" s="44"/>
      <c r="H33" s="44"/>
      <c r="I33" s="78" t="s">
        <v>85</v>
      </c>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row>
    <row r="34" spans="1:44" x14ac:dyDescent="0.25">
      <c r="I34" s="40" t="s">
        <v>86</v>
      </c>
      <c r="J34" s="39"/>
      <c r="K34" s="39"/>
      <c r="L34" s="39"/>
      <c r="M34" s="39"/>
      <c r="N34" s="39"/>
      <c r="O34" s="39"/>
      <c r="P34" s="39"/>
      <c r="Q34" s="39"/>
      <c r="R34" s="39"/>
      <c r="S34" s="85" t="s">
        <v>86</v>
      </c>
      <c r="T34" s="107"/>
      <c r="U34" s="89"/>
      <c r="V34" s="39"/>
      <c r="W34" s="39"/>
      <c r="X34" s="39"/>
      <c r="Y34" s="39"/>
      <c r="Z34" s="39"/>
      <c r="AA34" s="39"/>
      <c r="AB34" s="39"/>
      <c r="AC34" s="39"/>
      <c r="AD34" s="39"/>
      <c r="AE34" s="39"/>
      <c r="AF34" s="39"/>
      <c r="AG34" s="39"/>
      <c r="AH34" s="33"/>
      <c r="AI34" s="33"/>
      <c r="AJ34" s="33"/>
      <c r="AK34" s="33"/>
      <c r="AL34" s="33"/>
      <c r="AM34" s="33"/>
      <c r="AN34" s="33"/>
      <c r="AO34" s="33"/>
      <c r="AP34" s="33"/>
      <c r="AQ34" s="33"/>
      <c r="AR34" s="33"/>
    </row>
    <row r="35" spans="1:44" x14ac:dyDescent="0.25">
      <c r="I35" s="40" t="s">
        <v>87</v>
      </c>
      <c r="J35" s="39"/>
      <c r="K35" s="39"/>
      <c r="L35" s="39"/>
      <c r="M35" s="39"/>
      <c r="N35" s="39"/>
      <c r="O35" s="39"/>
      <c r="P35" s="85" t="s">
        <v>88</v>
      </c>
      <c r="Q35" s="107"/>
      <c r="R35" s="89"/>
      <c r="S35" s="108"/>
      <c r="T35" s="109"/>
      <c r="U35" s="110"/>
      <c r="V35" s="39"/>
      <c r="W35" s="39"/>
      <c r="X35" s="39"/>
      <c r="Y35" s="39"/>
      <c r="Z35" s="39"/>
      <c r="AA35" s="39"/>
      <c r="AB35" s="39"/>
      <c r="AC35" s="39"/>
      <c r="AD35" s="39"/>
      <c r="AE35" s="39"/>
      <c r="AF35" s="39"/>
      <c r="AG35" s="39"/>
      <c r="AH35" s="33"/>
      <c r="AI35" s="33"/>
      <c r="AJ35" s="33"/>
      <c r="AK35" s="33"/>
      <c r="AL35" s="33"/>
      <c r="AM35" s="33"/>
      <c r="AN35" s="33"/>
      <c r="AO35" s="33"/>
      <c r="AP35" s="33"/>
      <c r="AQ35" s="33"/>
      <c r="AR35" s="33"/>
    </row>
    <row r="36" spans="1:44" x14ac:dyDescent="0.25">
      <c r="I36" s="40" t="s">
        <v>89</v>
      </c>
      <c r="J36" s="33"/>
      <c r="K36" s="33"/>
      <c r="L36" s="33"/>
      <c r="M36" s="33"/>
      <c r="N36" s="33"/>
      <c r="O36" s="33"/>
      <c r="P36" s="108"/>
      <c r="Q36" s="109"/>
      <c r="R36" s="110"/>
      <c r="S36" s="108"/>
      <c r="T36" s="109"/>
      <c r="U36" s="110"/>
      <c r="V36" s="39"/>
      <c r="W36" s="39"/>
      <c r="X36" s="39"/>
      <c r="Y36" s="39"/>
      <c r="Z36" s="85" t="s">
        <v>90</v>
      </c>
      <c r="AA36" s="89"/>
      <c r="AB36" s="39"/>
      <c r="AC36" s="39"/>
      <c r="AD36" s="85" t="s">
        <v>89</v>
      </c>
      <c r="AE36" s="107"/>
      <c r="AF36" s="107"/>
      <c r="AG36" s="107"/>
      <c r="AH36" s="107"/>
      <c r="AI36" s="107"/>
      <c r="AJ36" s="89"/>
      <c r="AK36" s="33"/>
      <c r="AL36" s="33"/>
      <c r="AM36" s="33"/>
      <c r="AN36" s="33"/>
      <c r="AO36" s="33"/>
      <c r="AP36" s="33"/>
      <c r="AQ36" s="33"/>
      <c r="AR36" s="33"/>
    </row>
    <row r="37" spans="1:44" x14ac:dyDescent="0.25">
      <c r="I37" s="40" t="s">
        <v>91</v>
      </c>
      <c r="J37" s="85" t="s">
        <v>92</v>
      </c>
      <c r="K37" s="107"/>
      <c r="L37" s="89"/>
      <c r="M37" s="85" t="s">
        <v>92</v>
      </c>
      <c r="N37" s="89"/>
      <c r="O37" s="39"/>
      <c r="P37" s="108"/>
      <c r="Q37" s="109"/>
      <c r="R37" s="110"/>
      <c r="S37" s="108"/>
      <c r="T37" s="109"/>
      <c r="U37" s="110"/>
      <c r="V37" s="104">
        <v>4</v>
      </c>
      <c r="W37" s="39"/>
      <c r="X37" s="39"/>
      <c r="Y37" s="39"/>
      <c r="Z37" s="108"/>
      <c r="AA37" s="110"/>
      <c r="AB37" s="85" t="s">
        <v>91</v>
      </c>
      <c r="AC37" s="89"/>
      <c r="AD37" s="108"/>
      <c r="AE37" s="109"/>
      <c r="AF37" s="109"/>
      <c r="AG37" s="109"/>
      <c r="AH37" s="109"/>
      <c r="AI37" s="109"/>
      <c r="AJ37" s="110"/>
      <c r="AK37" s="85" t="s">
        <v>92</v>
      </c>
      <c r="AL37" s="86"/>
      <c r="AM37" s="85" t="s">
        <v>92</v>
      </c>
      <c r="AN37" s="89"/>
      <c r="AO37" s="85" t="s">
        <v>92</v>
      </c>
      <c r="AP37" s="89"/>
      <c r="AQ37" s="33"/>
      <c r="AR37" s="33"/>
    </row>
    <row r="38" spans="1:44" x14ac:dyDescent="0.25">
      <c r="I38" s="40" t="s">
        <v>93</v>
      </c>
      <c r="J38" s="90"/>
      <c r="K38" s="106"/>
      <c r="L38" s="91"/>
      <c r="M38" s="90"/>
      <c r="N38" s="91"/>
      <c r="O38" s="45">
        <v>2</v>
      </c>
      <c r="P38" s="90"/>
      <c r="Q38" s="106"/>
      <c r="R38" s="91"/>
      <c r="S38" s="90"/>
      <c r="T38" s="106"/>
      <c r="U38" s="91"/>
      <c r="V38" s="105"/>
      <c r="W38" s="39"/>
      <c r="X38" s="39"/>
      <c r="Y38" s="39"/>
      <c r="Z38" s="90"/>
      <c r="AA38" s="91"/>
      <c r="AB38" s="90"/>
      <c r="AC38" s="91"/>
      <c r="AD38" s="90"/>
      <c r="AE38" s="106"/>
      <c r="AF38" s="106"/>
      <c r="AG38" s="106"/>
      <c r="AH38" s="106"/>
      <c r="AI38" s="106"/>
      <c r="AJ38" s="91"/>
      <c r="AK38" s="87"/>
      <c r="AL38" s="88"/>
      <c r="AM38" s="90"/>
      <c r="AN38" s="91"/>
      <c r="AO38" s="90"/>
      <c r="AP38" s="91"/>
      <c r="AQ38" s="45">
        <v>2</v>
      </c>
      <c r="AR38" s="45">
        <v>2</v>
      </c>
    </row>
    <row r="40" spans="1:44" ht="14.5" x14ac:dyDescent="0.35">
      <c r="G40" s="78" t="s">
        <v>94</v>
      </c>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row>
    <row r="41" spans="1:44" ht="14.5" x14ac:dyDescent="0.35">
      <c r="G41" s="80" t="s">
        <v>259</v>
      </c>
      <c r="H41" s="81"/>
      <c r="I41" s="81"/>
      <c r="J41" s="112" t="s">
        <v>95</v>
      </c>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4"/>
      <c r="AI41" s="33"/>
      <c r="AJ41" s="33"/>
      <c r="AK41" s="33"/>
      <c r="AL41" s="33"/>
      <c r="AM41" s="33"/>
      <c r="AN41" s="33"/>
      <c r="AO41" s="33"/>
      <c r="AP41" s="33"/>
      <c r="AQ41" s="33"/>
      <c r="AR41" s="33"/>
    </row>
    <row r="42" spans="1:44" ht="14.5" x14ac:dyDescent="0.35">
      <c r="G42" s="80" t="s">
        <v>260</v>
      </c>
      <c r="H42" s="81"/>
      <c r="I42" s="81"/>
      <c r="J42" s="115"/>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7"/>
      <c r="AI42" s="33"/>
      <c r="AJ42" s="33"/>
      <c r="AK42" s="33"/>
      <c r="AL42" s="33"/>
      <c r="AM42" s="33"/>
      <c r="AN42" s="33"/>
      <c r="AO42" s="33"/>
      <c r="AP42" s="33"/>
      <c r="AQ42" s="33"/>
      <c r="AR42" s="33"/>
    </row>
    <row r="43" spans="1:44" ht="14.5" x14ac:dyDescent="0.35">
      <c r="G43" s="80" t="s">
        <v>261</v>
      </c>
      <c r="H43" s="81"/>
      <c r="I43" s="81"/>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112" t="s">
        <v>96</v>
      </c>
      <c r="AJ43" s="113"/>
      <c r="AK43" s="113"/>
      <c r="AL43" s="113"/>
      <c r="AM43" s="113"/>
      <c r="AN43" s="113"/>
      <c r="AO43" s="113"/>
      <c r="AP43" s="113"/>
      <c r="AQ43" s="113"/>
      <c r="AR43" s="114"/>
    </row>
    <row r="44" spans="1:44" ht="14.5" x14ac:dyDescent="0.35">
      <c r="G44" s="80" t="s">
        <v>262</v>
      </c>
      <c r="H44" s="81"/>
      <c r="I44" s="81"/>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112"/>
      <c r="AJ44" s="113"/>
      <c r="AK44" s="113"/>
      <c r="AL44" s="113"/>
      <c r="AM44" s="113"/>
      <c r="AN44" s="113"/>
      <c r="AO44" s="113"/>
      <c r="AP44" s="113"/>
      <c r="AQ44" s="113"/>
      <c r="AR44" s="114"/>
    </row>
    <row r="47" spans="1:44" ht="14.5" x14ac:dyDescent="0.35">
      <c r="H47" s="78" t="s">
        <v>97</v>
      </c>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row>
    <row r="48" spans="1:44" ht="21" x14ac:dyDescent="0.25">
      <c r="H48" s="40" t="s">
        <v>98</v>
      </c>
      <c r="I48" s="46" t="s">
        <v>99</v>
      </c>
      <c r="J48" s="47">
        <v>1</v>
      </c>
      <c r="K48" s="47">
        <v>2</v>
      </c>
      <c r="L48" s="47">
        <v>3</v>
      </c>
      <c r="M48" s="47">
        <v>4</v>
      </c>
      <c r="N48" s="47">
        <v>5</v>
      </c>
      <c r="O48" s="47">
        <v>6</v>
      </c>
      <c r="P48" s="47">
        <v>7</v>
      </c>
      <c r="Q48" s="47">
        <v>8</v>
      </c>
      <c r="R48" s="47">
        <v>9</v>
      </c>
      <c r="S48" s="47">
        <v>10</v>
      </c>
      <c r="T48" s="47">
        <v>11</v>
      </c>
      <c r="U48" s="47">
        <v>12</v>
      </c>
      <c r="V48" s="47">
        <v>13</v>
      </c>
      <c r="W48" s="47">
        <v>14</v>
      </c>
      <c r="X48" s="47">
        <v>15</v>
      </c>
      <c r="Y48" s="47">
        <v>16</v>
      </c>
      <c r="Z48" s="47">
        <v>17</v>
      </c>
      <c r="AA48" s="47">
        <v>18</v>
      </c>
      <c r="AB48" s="47">
        <v>19</v>
      </c>
      <c r="AC48" s="47">
        <v>20</v>
      </c>
      <c r="AD48" s="47">
        <v>21</v>
      </c>
      <c r="AE48" s="47">
        <v>22</v>
      </c>
      <c r="AF48" s="47">
        <v>23</v>
      </c>
      <c r="AG48" s="47">
        <v>24</v>
      </c>
      <c r="AH48" s="47">
        <v>25</v>
      </c>
      <c r="AI48" s="47">
        <v>26</v>
      </c>
      <c r="AJ48" s="47">
        <v>27</v>
      </c>
      <c r="AK48" s="47">
        <v>28</v>
      </c>
      <c r="AL48" s="47">
        <v>1</v>
      </c>
      <c r="AM48" s="47">
        <v>2</v>
      </c>
      <c r="AN48" s="47">
        <v>3</v>
      </c>
      <c r="AO48" s="47">
        <v>4</v>
      </c>
      <c r="AP48" s="47">
        <v>5</v>
      </c>
      <c r="AQ48" s="47">
        <v>6</v>
      </c>
      <c r="AR48" s="47">
        <v>7</v>
      </c>
    </row>
    <row r="49" spans="8:44" x14ac:dyDescent="0.25">
      <c r="H49" s="40" t="s">
        <v>100</v>
      </c>
      <c r="I49" s="40">
        <v>15</v>
      </c>
      <c r="J49" s="48"/>
      <c r="K49" s="48"/>
      <c r="L49" s="48"/>
      <c r="M49" s="48"/>
      <c r="N49" s="48"/>
      <c r="O49" s="48"/>
      <c r="P49" s="33"/>
      <c r="Q49" s="33"/>
      <c r="R49" s="33"/>
      <c r="S49" s="33"/>
      <c r="T49" s="33"/>
      <c r="U49" s="33"/>
      <c r="V49" s="33"/>
      <c r="W49" s="33"/>
      <c r="X49" s="33"/>
      <c r="Y49" s="33"/>
      <c r="Z49" s="33"/>
      <c r="AA49" s="33"/>
      <c r="AB49" s="48"/>
      <c r="AC49" s="48"/>
      <c r="AD49" s="48"/>
      <c r="AE49" s="48"/>
      <c r="AF49" s="48"/>
      <c r="AG49" s="48"/>
      <c r="AH49" s="48"/>
      <c r="AI49" s="48"/>
      <c r="AJ49" s="48"/>
      <c r="AK49" s="33"/>
      <c r="AL49" s="33"/>
      <c r="AM49" s="33"/>
      <c r="AN49" s="33"/>
      <c r="AO49" s="33"/>
      <c r="AP49" s="33"/>
      <c r="AQ49" s="33"/>
      <c r="AR49" s="33"/>
    </row>
    <row r="50" spans="8:44" x14ac:dyDescent="0.25">
      <c r="H50" s="40" t="s">
        <v>101</v>
      </c>
      <c r="I50" s="40">
        <v>10</v>
      </c>
      <c r="J50" s="33"/>
      <c r="K50" s="33"/>
      <c r="L50" s="33"/>
      <c r="M50" s="33"/>
      <c r="N50" s="33"/>
      <c r="O50" s="33"/>
      <c r="P50" s="48"/>
      <c r="Q50" s="48"/>
      <c r="R50" s="48"/>
      <c r="S50" s="48"/>
      <c r="T50" s="48"/>
      <c r="U50" s="48"/>
      <c r="V50" s="33"/>
      <c r="W50" s="33"/>
      <c r="X50" s="33"/>
      <c r="Y50" s="33"/>
      <c r="Z50" s="48"/>
      <c r="AA50" s="48"/>
      <c r="AB50" s="33"/>
      <c r="AC50" s="33"/>
      <c r="AD50" s="33"/>
      <c r="AE50" s="33"/>
      <c r="AF50" s="33"/>
      <c r="AG50" s="33"/>
      <c r="AH50" s="33"/>
      <c r="AI50" s="33"/>
      <c r="AJ50" s="33"/>
      <c r="AK50" s="33"/>
      <c r="AL50" s="33"/>
      <c r="AM50" s="33"/>
      <c r="AN50" s="33"/>
      <c r="AO50" s="48"/>
      <c r="AP50" s="48"/>
      <c r="AQ50" s="33"/>
      <c r="AR50" s="33"/>
    </row>
    <row r="51" spans="8:44" x14ac:dyDescent="0.25">
      <c r="H51" s="40" t="s">
        <v>102</v>
      </c>
      <c r="I51" s="40">
        <v>1</v>
      </c>
      <c r="J51" s="33"/>
      <c r="K51" s="33"/>
      <c r="L51" s="33"/>
      <c r="M51" s="33"/>
      <c r="N51" s="33"/>
      <c r="O51" s="33"/>
      <c r="P51" s="33"/>
      <c r="Q51" s="33"/>
      <c r="R51" s="33"/>
      <c r="S51" s="33"/>
      <c r="T51" s="33"/>
      <c r="U51" s="33"/>
      <c r="V51" s="48"/>
      <c r="W51" s="33"/>
      <c r="X51" s="33"/>
      <c r="Y51" s="33"/>
      <c r="Z51" s="33"/>
      <c r="AA51" s="33"/>
      <c r="AB51" s="33"/>
      <c r="AC51" s="33"/>
      <c r="AD51" s="33"/>
      <c r="AE51" s="33"/>
      <c r="AF51" s="33"/>
      <c r="AG51" s="33"/>
      <c r="AH51" s="33"/>
      <c r="AI51" s="33"/>
      <c r="AJ51" s="33"/>
      <c r="AK51" s="33"/>
      <c r="AL51" s="33"/>
      <c r="AM51" s="33"/>
      <c r="AN51" s="33"/>
      <c r="AO51" s="33"/>
      <c r="AP51" s="33"/>
      <c r="AQ51" s="33"/>
      <c r="AR51" s="33"/>
    </row>
  </sheetData>
  <mergeCells count="38">
    <mergeCell ref="H47:AR47"/>
    <mergeCell ref="J41:AH41"/>
    <mergeCell ref="G43:I43"/>
    <mergeCell ref="AI43:AR43"/>
    <mergeCell ref="G44:I44"/>
    <mergeCell ref="AI44:AR44"/>
    <mergeCell ref="G42:I42"/>
    <mergeCell ref="J42:AH42"/>
    <mergeCell ref="F12:F13"/>
    <mergeCell ref="G12:G13"/>
    <mergeCell ref="M37:N38"/>
    <mergeCell ref="V37:V38"/>
    <mergeCell ref="AB37:AC38"/>
    <mergeCell ref="I12:I13"/>
    <mergeCell ref="J12:AK12"/>
    <mergeCell ref="I33:AR33"/>
    <mergeCell ref="S34:U38"/>
    <mergeCell ref="P35:R38"/>
    <mergeCell ref="Z36:AA38"/>
    <mergeCell ref="AD36:AJ38"/>
    <mergeCell ref="J37:L38"/>
    <mergeCell ref="H12:H13"/>
    <mergeCell ref="AO37:AP38"/>
    <mergeCell ref="A12:A13"/>
    <mergeCell ref="B12:B13"/>
    <mergeCell ref="C12:C13"/>
    <mergeCell ref="D12:D13"/>
    <mergeCell ref="E12:E13"/>
    <mergeCell ref="X1:AR1"/>
    <mergeCell ref="A3:AT4"/>
    <mergeCell ref="A6:AR6"/>
    <mergeCell ref="B8:AP8"/>
    <mergeCell ref="B10:AR10"/>
    <mergeCell ref="G40:AR40"/>
    <mergeCell ref="G41:I41"/>
    <mergeCell ref="AL12:AR12"/>
    <mergeCell ref="AK37:AL38"/>
    <mergeCell ref="AM37:AN3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9"/>
  <sheetViews>
    <sheetView workbookViewId="0">
      <selection activeCell="C7" sqref="C7"/>
    </sheetView>
  </sheetViews>
  <sheetFormatPr defaultRowHeight="14.5" x14ac:dyDescent="0.35"/>
  <cols>
    <col min="1" max="1" width="8.26953125" customWidth="1"/>
    <col min="2" max="2" width="20.453125" customWidth="1"/>
    <col min="3" max="3" width="41" customWidth="1"/>
    <col min="4" max="4" width="38.453125" customWidth="1"/>
  </cols>
  <sheetData>
    <row r="2" spans="1:4" ht="15.5" x14ac:dyDescent="0.35">
      <c r="A2" s="118" t="s">
        <v>42</v>
      </c>
      <c r="B2" s="118"/>
      <c r="C2" s="118"/>
      <c r="D2" s="118"/>
    </row>
    <row r="3" spans="1:4" ht="15.5" x14ac:dyDescent="0.35">
      <c r="A3" s="25"/>
      <c r="B3" s="25"/>
      <c r="C3" s="25"/>
      <c r="D3" s="25"/>
    </row>
    <row r="4" spans="1:4" ht="45" x14ac:dyDescent="0.35">
      <c r="A4" s="26" t="s">
        <v>8</v>
      </c>
      <c r="B4" s="26" t="s">
        <v>43</v>
      </c>
      <c r="C4" s="26" t="s">
        <v>44</v>
      </c>
      <c r="D4" s="26" t="s">
        <v>45</v>
      </c>
    </row>
    <row r="5" spans="1:4" ht="15.5" x14ac:dyDescent="0.35">
      <c r="A5" s="27">
        <v>1</v>
      </c>
      <c r="B5" s="28" t="s">
        <v>46</v>
      </c>
      <c r="C5" s="28" t="s">
        <v>47</v>
      </c>
      <c r="D5" s="28"/>
    </row>
    <row r="6" spans="1:4" ht="93" x14ac:dyDescent="0.35">
      <c r="A6" s="27">
        <v>2</v>
      </c>
      <c r="B6" s="28" t="s">
        <v>58</v>
      </c>
      <c r="C6" s="28" t="s">
        <v>48</v>
      </c>
      <c r="D6" s="28" t="s">
        <v>49</v>
      </c>
    </row>
    <row r="7" spans="1:4" ht="124" x14ac:dyDescent="0.35">
      <c r="A7" s="27">
        <v>3</v>
      </c>
      <c r="B7" s="28" t="s">
        <v>59</v>
      </c>
      <c r="C7" s="28" t="s">
        <v>50</v>
      </c>
      <c r="D7" s="28" t="s">
        <v>51</v>
      </c>
    </row>
    <row r="8" spans="1:4" ht="77.5" x14ac:dyDescent="0.35">
      <c r="A8" s="27">
        <v>4</v>
      </c>
      <c r="B8" s="28" t="s">
        <v>52</v>
      </c>
      <c r="C8" s="28" t="s">
        <v>53</v>
      </c>
      <c r="D8" s="28" t="s">
        <v>54</v>
      </c>
    </row>
    <row r="9" spans="1:4" ht="77.5" x14ac:dyDescent="0.35">
      <c r="A9" s="27">
        <v>5</v>
      </c>
      <c r="B9" s="28" t="s">
        <v>55</v>
      </c>
      <c r="C9" s="28" t="s">
        <v>56</v>
      </c>
      <c r="D9" s="28" t="s">
        <v>57</v>
      </c>
    </row>
  </sheetData>
  <mergeCells count="1">
    <mergeCell ref="A2: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нгду-2 (2)</vt:lpstr>
      <vt:lpstr>прил.3.3 к ТЗ</vt:lpstr>
      <vt:lpstr>Прил. №3.4 к ТЗ</vt:lpstr>
      <vt:lpstr>Квалиф. требования </vt:lpstr>
      <vt:lpstr>'нгду-2 (2)'!Область_печати</vt:lpstr>
    </vt:vector>
  </TitlesOfParts>
  <Company>OAO Belkamneft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meteleva</dc:creator>
  <cp:lastModifiedBy>Гулидова Мария Андреевна</cp:lastModifiedBy>
  <cp:lastPrinted>2023-09-06T11:49:41Z</cp:lastPrinted>
  <dcterms:created xsi:type="dcterms:W3CDTF">2013-03-06T06:41:02Z</dcterms:created>
  <dcterms:modified xsi:type="dcterms:W3CDTF">2024-09-26T11:37:38Z</dcterms:modified>
</cp:coreProperties>
</file>